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 firstSheet="1" activeTab="5"/>
  </bookViews>
  <sheets>
    <sheet name="АПП по видам" sheetId="1" r:id="rId1"/>
    <sheet name="АПП в разрезе МО, спец." sheetId="2" r:id="rId2"/>
    <sheet name="АПП Услуги, вход. в под.норм." sheetId="3" r:id="rId3"/>
    <sheet name="АПП Услуги за ед.об." sheetId="4" r:id="rId4"/>
    <sheet name="КС по профилям" sheetId="5" r:id="rId5"/>
    <sheet name="ДС по профилям" sheetId="6" r:id="rId6"/>
  </sheets>
  <definedNames>
    <definedName name="_xlnm._FilterDatabase" localSheetId="1" hidden="1">'АПП в разрезе МО, спец.'!$A$3:$B$121</definedName>
    <definedName name="_xlnm._FilterDatabase" localSheetId="0" hidden="1">'АПП по видам'!$A$5:$R$48</definedName>
    <definedName name="_xlnm._FilterDatabase" localSheetId="3" hidden="1">'АПП Услуги за ед.об.'!$A$3:$E$26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1" l="1"/>
  <c r="C48" i="1"/>
  <c r="D45" i="1"/>
  <c r="B45" i="1"/>
  <c r="H35" i="1"/>
  <c r="H48" i="1" s="1"/>
  <c r="F35" i="1"/>
  <c r="H29" i="1"/>
  <c r="F29" i="1"/>
  <c r="F48" i="1" s="1"/>
  <c r="D20" i="1"/>
  <c r="D48" i="1" s="1"/>
  <c r="B20" i="1"/>
  <c r="B48" i="1" s="1"/>
</calcChain>
</file>

<file path=xl/sharedStrings.xml><?xml version="1.0" encoding="utf-8"?>
<sst xmlns="http://schemas.openxmlformats.org/spreadsheetml/2006/main" count="313" uniqueCount="260">
  <si>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</si>
  <si>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>Таблица 1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</si>
  <si>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</si>
  <si>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>Наименование МО</t>
  </si>
  <si>
    <t>Обращения по заболеванию объем (в том числе  Услуги диализа)</t>
  </si>
  <si>
    <t>Мед. реабилитация объём</t>
  </si>
  <si>
    <t>Неотложная помощь объем</t>
  </si>
  <si>
    <t>Диспансерное наблюдение
 объем</t>
  </si>
  <si>
    <t>Посещения с проф. целями объем</t>
  </si>
  <si>
    <t>в том числе:</t>
  </si>
  <si>
    <t>всего</t>
  </si>
  <si>
    <t>в т.ч. ПН</t>
  </si>
  <si>
    <t>в т.ч. за ед. объёма</t>
  </si>
  <si>
    <t>Дисп-ция взр. I этап объем</t>
  </si>
  <si>
    <t>I этап дисп-ции граждан репрод-го возр. объем</t>
  </si>
  <si>
    <t>в т.ч. угл дисп COVID-19 объем</t>
  </si>
  <si>
    <t>Дисп-ция дети объем</t>
  </si>
  <si>
    <t>Профосмотры дети объем</t>
  </si>
  <si>
    <t>Законч. случ.проф.осм. Объем</t>
  </si>
  <si>
    <t>1</t>
  </si>
  <si>
    <t>ФКУЗ "МСЧ МВД России  по Калужской области"</t>
  </si>
  <si>
    <t>УЗ Медсанчасть № 2 г. Калуги</t>
  </si>
  <si>
    <t>МСЧ №1</t>
  </si>
  <si>
    <t>ООО "ЕВРОМЕД"</t>
  </si>
  <si>
    <t>КГУ им. К.Э. Циолковского</t>
  </si>
  <si>
    <t>ГБУЗ КО "Городская поликлиника"</t>
  </si>
  <si>
    <t>ГБУЗ КО "ЦРБ Жуковского района"</t>
  </si>
  <si>
    <t>ГБУЗ КО "ЦРБ Бабынинского района"</t>
  </si>
  <si>
    <t>ГБУЗ КО "ЦРБ Тарусского района"</t>
  </si>
  <si>
    <t>ЧУЗ "РЖД-Медицина" г.Калуга"</t>
  </si>
  <si>
    <t>ГБУЗ КО "РЦСМПМК"</t>
  </si>
  <si>
    <t>ООО "МТК "МГ"</t>
  </si>
  <si>
    <t>ФГБУЗ "КБ № 8 ФМБА России"</t>
  </si>
  <si>
    <t>ГБУЗ КО "Городской родильный дом"</t>
  </si>
  <si>
    <t>ГБУЗ КО "ЦРБ Боровского района"</t>
  </si>
  <si>
    <t>ГБУЗ КО "ДГКБ"</t>
  </si>
  <si>
    <t>ГБУЗ КО "ЦРБ Малоярославецкого района"</t>
  </si>
  <si>
    <t>ГАУЗ КО КОСЦИЗ И СПИД</t>
  </si>
  <si>
    <t>ООО "Фрезениус Нефрокеа</t>
  </si>
  <si>
    <t>ООО "ДЦ Нефрос-Калуга"</t>
  </si>
  <si>
    <t>ООО "Клиника мужского и женского здоровья"</t>
  </si>
  <si>
    <t>ГБУЗ КО "КГКБ №4"</t>
  </si>
  <si>
    <t>ГБУЗ КО "КГКБ №5"</t>
  </si>
  <si>
    <t>ГБУЗ КО "Центральная межрайонная больница №5"</t>
  </si>
  <si>
    <t>ГБУЗ КО "ЦМБ №1"</t>
  </si>
  <si>
    <t>ГБУЗ КО "ЦМБ №3"</t>
  </si>
  <si>
    <t>ГБУЗ КО "ЦМБ №6"</t>
  </si>
  <si>
    <t>ГБУЗ КО "ЦМБ №4"</t>
  </si>
  <si>
    <t>ГБУЗ КО "ЦМБ №2"</t>
  </si>
  <si>
    <t>ГАУЗ КО "КОДСП"</t>
  </si>
  <si>
    <t>ООО "Стоматолог"</t>
  </si>
  <si>
    <t>ГАУЗ КО КОКСП</t>
  </si>
  <si>
    <t>ГБУЗ КО "КОККВД"</t>
  </si>
  <si>
    <t>ГБУЗ КО "КОКОД"</t>
  </si>
  <si>
    <t>ГБУЗ КО "КОКДБ"</t>
  </si>
  <si>
    <t>БСМП</t>
  </si>
  <si>
    <t>ГБУЗ КО "ГКБ "Сосновая роща"</t>
  </si>
  <si>
    <t>ГБУЗ КО "КОКБ"</t>
  </si>
  <si>
    <t>Калужский филиал ФГАУ "НМИЦ "МНТК "Микрохирургия глаза" им. акад. С.Н. Федорова" Минздрава России</t>
  </si>
  <si>
    <t>МРНЦ им. А.Ф. Цыба - филиал ФГБУ "НМИЦ радиологии" Минздрава России</t>
  </si>
  <si>
    <t>Всего по всем уровням</t>
  </si>
  <si>
    <t>Таблица 2</t>
  </si>
  <si>
    <t>Объемы медицинской помощи в амбулаторных условиях на 2025 год</t>
  </si>
  <si>
    <t>Профиль</t>
  </si>
  <si>
    <t>I этап диспансеризации граждан репродуктивного возраста по оценке репродуктивного здоровья (женщины)</t>
  </si>
  <si>
    <t>I этап диспансеризации граждан репродуктивного возраста по оценке репродуктивного здоровья (мужчины)</t>
  </si>
  <si>
    <t>II этап диспансеризации граждан репродуктивного возраста по оценке репродуктивного здоровья (женщины)</t>
  </si>
  <si>
    <t>Гинеколог</t>
  </si>
  <si>
    <t>Гинеколог - дети</t>
  </si>
  <si>
    <t>Гинеколог - дети  (посещение с профилактической  целью)</t>
  </si>
  <si>
    <t>Гинеколог (посещение с профилактической  целью)</t>
  </si>
  <si>
    <t>Гинеколог (разовое посещение по заболеванию)</t>
  </si>
  <si>
    <t>Дерматолог</t>
  </si>
  <si>
    <t>Дерматолог  (посещение с профилактической  целью)</t>
  </si>
  <si>
    <t>Дерматолог  (разовое посещение по заболеванию)</t>
  </si>
  <si>
    <t>Дерматолог - дети</t>
  </si>
  <si>
    <t>Дерматолог- дети (посещение с профилактической  целью)</t>
  </si>
  <si>
    <t>Дерматолог- дети (разовое посещение по заболеванию)</t>
  </si>
  <si>
    <t>Диспансеризация 1 этап (Пр. МЗ. РФ №124н)</t>
  </si>
  <si>
    <t>Диспансеризация 2 этап (Пр. МЗ. РФ №124н)</t>
  </si>
  <si>
    <t>Диспансеризация детей под опекой</t>
  </si>
  <si>
    <t>Диспансеризация детей- сирот</t>
  </si>
  <si>
    <t>Диспансерное наблюдение по поводу прочих групп заболеваний (ПГГ)</t>
  </si>
  <si>
    <t>Законченный случай профосмотра - взрослые (Пр.Мз РФ №124н)</t>
  </si>
  <si>
    <t>Инфекционист</t>
  </si>
  <si>
    <t>Инфекционист  (посещение с профилактической  целью)</t>
  </si>
  <si>
    <t>Инфекционист  (разовое посещение по заболеванию)</t>
  </si>
  <si>
    <t>Инфекционист - дети</t>
  </si>
  <si>
    <t>Инфекционист- дети  (посещение с профилактической  целью)</t>
  </si>
  <si>
    <t>Инфекционист- дети  (разовое посещение по заболеванию)</t>
  </si>
  <si>
    <t>Кардиолог</t>
  </si>
  <si>
    <t>Кардиология (разовое посещение по заболеванию)</t>
  </si>
  <si>
    <t>Комплексная услуга по диспансерному наблюдению больных с болезнями системы кровообращения (ПГГ)</t>
  </si>
  <si>
    <t>Комплексная услуга по диспансерному наблюдению больных с сахарным диабетом и предиабетом (ПГГ)</t>
  </si>
  <si>
    <t>Комплексная услуга по диспансерному наблюдению больных со злокачественными новообразованиями (ПГГ)</t>
  </si>
  <si>
    <t>Медицинская сестра (фельдшер) посещение с профилактической  целью</t>
  </si>
  <si>
    <t>Медицинская сестра (фельдшер) разовое посещение по заболеванию</t>
  </si>
  <si>
    <t>Медицинский осмотр перед проведением вакцинации</t>
  </si>
  <si>
    <t>Невролог</t>
  </si>
  <si>
    <t>Невролог - дети</t>
  </si>
  <si>
    <t>Неврология  (посещение с профилактической  целью)</t>
  </si>
  <si>
    <t>Неврология (разовое посещение по заболеванию)</t>
  </si>
  <si>
    <t>Неврология-дети  (посещение с профилактической  целью)</t>
  </si>
  <si>
    <t>Неврология-дети  (разовое посещение по заболеванию)</t>
  </si>
  <si>
    <t>Неотложное посещение гинекология</t>
  </si>
  <si>
    <t>Неотложное посещение неврология</t>
  </si>
  <si>
    <t>Неотложное посещение отоларинголога</t>
  </si>
  <si>
    <t>Неотложное посещение офтальмолога</t>
  </si>
  <si>
    <t>Неотложное посещение педиатра</t>
  </si>
  <si>
    <t>Неотложное посещение терапевта</t>
  </si>
  <si>
    <t>Неотложное посещение хирурга</t>
  </si>
  <si>
    <t>Обращение по поводу заболевания - травматолог-ортопед (оперативное лечение уровень 1)</t>
  </si>
  <si>
    <t>Обращение по поводу заболевания - травматолог-ортопед (оперативное лечение уровень 2)</t>
  </si>
  <si>
    <t>Обращение по поводу заболевания - хирург (оперативное лечение уровень 1)</t>
  </si>
  <si>
    <t>Обращение по поводу заболевания - хирург (оперативное лечение уровень 2)</t>
  </si>
  <si>
    <t>Онколог</t>
  </si>
  <si>
    <t>Отоларинголог</t>
  </si>
  <si>
    <t>Отоларинголог - дети</t>
  </si>
  <si>
    <t>Отоларинголог (посещение с профилактической  целью)</t>
  </si>
  <si>
    <t>Отоларинголог (разовое посещение по заболеванию)</t>
  </si>
  <si>
    <t>Отоларинголог-дети (посещение с профилактической  целью)</t>
  </si>
  <si>
    <t>Отоларинголог-дети (разовое посещение по заболеванию)</t>
  </si>
  <si>
    <t>Офтальмолог</t>
  </si>
  <si>
    <t>Офтальмолог - дети</t>
  </si>
  <si>
    <t>Офтальмолог - дети диспансерное наблюдение</t>
  </si>
  <si>
    <t>Офтальмология  (посещение с профилактической  целью)</t>
  </si>
  <si>
    <t>Офтальмология  (разовое посещение по заболеванию)</t>
  </si>
  <si>
    <t>Офтальмология-дети (посещение с профилактической  целью)</t>
  </si>
  <si>
    <t>Офтальмология-дети (разовое посещение по заболеванию)</t>
  </si>
  <si>
    <t>Патронаж новорожденного на дому</t>
  </si>
  <si>
    <t>Педиатр</t>
  </si>
  <si>
    <t>Педиатр диспансерный прием</t>
  </si>
  <si>
    <t>Педиатрия  (посещение с профилактической  целью)</t>
  </si>
  <si>
    <t>Педиатрия  (разовое посещение по заболеванию)</t>
  </si>
  <si>
    <t>Посещение в связи с получением медицинских документов</t>
  </si>
  <si>
    <t>Посещение врача онколога ЦАОП</t>
  </si>
  <si>
    <t>Посещение передвижного ФАП</t>
  </si>
  <si>
    <t>Посещение смотрового кабинета</t>
  </si>
  <si>
    <t>Посещение смотрового кабинета при подозрении на злокачественное новообразование</t>
  </si>
  <si>
    <t>Посещение среднего медицинского персонала в образовательной  организации (медсестра)</t>
  </si>
  <si>
    <t>Посещение фельдшера (неотложная помощь)</t>
  </si>
  <si>
    <t>Приемное отделение - оказание неотложной помощи без динамического наблюдения  (уровень 2)</t>
  </si>
  <si>
    <t>Приемное отделение - оказание неотложной помощи без динамического наблюдения (уровень 1)</t>
  </si>
  <si>
    <t>Приемное отделение - оказание неотложной помощи без динамического наблюдения-дети  (уровень 2)</t>
  </si>
  <si>
    <t>Приемное отделение - оказание неотложной помощи без динамического наблюдения-дети (уровень 1)</t>
  </si>
  <si>
    <t>Приемное отделение - оказание неотложной помощи с динамическим врачебным наблюдением (уровень 1)</t>
  </si>
  <si>
    <t>Приемное отделение - оказание неотложной помощи с динамическим врачебным наблюдением (уровень 2)</t>
  </si>
  <si>
    <t>Приемное отделение - оказание неотложной помощи с динамическим врачебным наблюдением-дети (уровень 1)</t>
  </si>
  <si>
    <t>Профилактические мед. осмотры дети (Пр.№514н)</t>
  </si>
  <si>
    <t>Стоматолог</t>
  </si>
  <si>
    <t>Стоматолог - дети</t>
  </si>
  <si>
    <t>Стоматолог - дети профилактический осмотр</t>
  </si>
  <si>
    <t>Стоматолог (хирург)</t>
  </si>
  <si>
    <t>Стоматолог профилактический осмотр</t>
  </si>
  <si>
    <t>Терапевт</t>
  </si>
  <si>
    <t>Терапия  (посещение с профилактической  целью)</t>
  </si>
  <si>
    <t>Терапия (разовое посещение по заболеванию)</t>
  </si>
  <si>
    <t>Травматолог</t>
  </si>
  <si>
    <t>Травматолог  (посещение с профилактической  целью)</t>
  </si>
  <si>
    <t>Травматолог  (разовое посещение по заболеванию)</t>
  </si>
  <si>
    <t>Травматолог - дети</t>
  </si>
  <si>
    <t>Травматолог - дети (посещение с профилактической  целью)</t>
  </si>
  <si>
    <t>Травматолог - дети (разовое посещение по заболеванию)</t>
  </si>
  <si>
    <t>Углубленная диспансеризация (COVID - 19)</t>
  </si>
  <si>
    <t>Урология  (разовое посещение по заболеванию)</t>
  </si>
  <si>
    <t>Урология (посещение с профилактической  целью)</t>
  </si>
  <si>
    <t>Фельдшер (обращение)</t>
  </si>
  <si>
    <t>Фельдшер ФАП (посещение) посещение с профилактической  целью</t>
  </si>
  <si>
    <t>Фельдшер ФАП (посещение) разовое посещение по заболеванию</t>
  </si>
  <si>
    <t>Фельдшер ФАП оказание неотложной помощи</t>
  </si>
  <si>
    <t>Хирург</t>
  </si>
  <si>
    <t>Хирург (посещение с профилактической  целью и разовые)</t>
  </si>
  <si>
    <t>Хирург (разовое посещение по заболеванию)</t>
  </si>
  <si>
    <t>Школа здоровья пациента с сахарным диабетом 1 типа (взрослые)</t>
  </si>
  <si>
    <t>Школа здоровья пациента с сахарным диабетом 2 типа (взрослые)</t>
  </si>
  <si>
    <t>Эндокринолог</t>
  </si>
  <si>
    <t>Эндокринолог - дети</t>
  </si>
  <si>
    <t>Эндокринолог - дети (посещение с профилактической  целью)</t>
  </si>
  <si>
    <t>Эндокринолог - дети (разовое посещение по заболеванию)</t>
  </si>
  <si>
    <t>Эндокринология (посещение с профилактической  целью)</t>
  </si>
  <si>
    <t>Эндокринология (разовое посещение по заболеванию)</t>
  </si>
  <si>
    <t>Поликлиника Итог</t>
  </si>
  <si>
    <t>Таблица 3</t>
  </si>
  <si>
    <t>Услуги, входящие в подушевой норматив на 2025 г.</t>
  </si>
  <si>
    <t>Код МО</t>
  </si>
  <si>
    <t>Код услуги</t>
  </si>
  <si>
    <t>Наименование услуги</t>
  </si>
  <si>
    <t>Объем год</t>
  </si>
  <si>
    <t>B01.070.011.001</t>
  </si>
  <si>
    <t>Дистанционная консультация в режиме реального времени</t>
  </si>
  <si>
    <t>B01.070.011.007</t>
  </si>
  <si>
    <t>Дистанционное наблюдение за состоянием здоровья пациента</t>
  </si>
  <si>
    <t>400133</t>
  </si>
  <si>
    <t>ГБУЗ КО "ЦМБ №1" всего</t>
  </si>
  <si>
    <t>Таблица 4</t>
  </si>
  <si>
    <t>Услуги, не входящие в подушевой норматив на 2025 г.</t>
  </si>
  <si>
    <t>2</t>
  </si>
  <si>
    <t>3</t>
  </si>
  <si>
    <t>4</t>
  </si>
  <si>
    <t>5</t>
  </si>
  <si>
    <t>A03.16.001</t>
  </si>
  <si>
    <t>Эзофагогастродуоденоскопия</t>
  </si>
  <si>
    <t>A03.18.001</t>
  </si>
  <si>
    <t>Колоноскопия</t>
  </si>
  <si>
    <t>A03.19.002</t>
  </si>
  <si>
    <t>Ректороманоскопия</t>
  </si>
  <si>
    <t>A04.12.002.002</t>
  </si>
  <si>
    <t>Ультразвуковая допплерография вен нижних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</si>
  <si>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</si>
  <si>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</si>
  <si>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A06.30.027</t>
  </si>
  <si>
    <t>Проведение компьютерных томографических исследований с контрастированием болюстным способом (двух анатомических областей)</t>
  </si>
  <si>
    <t>A06.30.003.011</t>
  </si>
  <si>
    <t>Проведение компьютерных томографических исследований с контрастированием болюсным способом (одна анатомическая область)</t>
  </si>
  <si>
    <t>A06.30.003.007</t>
  </si>
  <si>
    <t>Проведение компьютерных томографических исследований без контрастирования (одна анатомическая область)</t>
  </si>
  <si>
    <t>A03.18.001.091</t>
  </si>
  <si>
    <t>Колоноскопия с биопсией</t>
  </si>
  <si>
    <t>A04.10.002.007</t>
  </si>
  <si>
    <t>Эхокардиография в В/М-режиме с допплеровским исследованием внутрисердечного кровотока</t>
  </si>
  <si>
    <t>A04.10.002.009</t>
  </si>
  <si>
    <t>Эхокардиография в В/М режиме без проведения допплеровского исследования</t>
  </si>
  <si>
    <t>A04.10.002.008</t>
  </si>
  <si>
    <t>Эхокардиография в М режиме</t>
  </si>
  <si>
    <t>A04.10.002.010</t>
  </si>
  <si>
    <t>Стресс-эхокардиография с физической нагрузкой</t>
  </si>
  <si>
    <t>B01.003.004.01</t>
  </si>
  <si>
    <t>Анестезиологическое пособие при инвазивных манипуляциях</t>
  </si>
  <si>
    <t>A02.12.002.001</t>
  </si>
  <si>
    <t>Суточное мониторирование артериального давления</t>
  </si>
  <si>
    <t>A05.10.008.01</t>
  </si>
  <si>
    <t>Непрерывное мониторирование ЭКГ в течение 24 часов и более</t>
  </si>
  <si>
    <t>A04.12.003.003</t>
  </si>
  <si>
    <t>Ультразвуковая допплерография сосудов конечностей</t>
  </si>
  <si>
    <t>A12.09.001</t>
  </si>
  <si>
    <t>Исследование неспровоцированных дыхательных объемов и потоков</t>
  </si>
  <si>
    <t>A05.10.008.02</t>
  </si>
  <si>
    <t>Непрерывное мониторирование ЭКГ продолжительностью менее 24 часов (3-20 часов)</t>
  </si>
  <si>
    <t>A04.12.006.002</t>
  </si>
  <si>
    <t>Дуплексное сканирование вен нижних конечностей</t>
  </si>
  <si>
    <t>B01.070.011.005</t>
  </si>
  <si>
    <t>Дистанционное взаимодействие среднего медицинского персонала с пациентами и (или) их законными представителями в режиме реального времени (по профилю «Медицинская реабилитация»)</t>
  </si>
  <si>
    <t>ГБУЗ КО "ЦМБ №1" итог</t>
  </si>
  <si>
    <t>Таблица 5</t>
  </si>
  <si>
    <t xml:space="preserve">       Объемы  медицинской помощи по профилям в условиях круглосуточного стационара. на 2025 год</t>
  </si>
  <si>
    <t>Код профиля</t>
  </si>
  <si>
    <t>Наименование профиля</t>
  </si>
  <si>
    <t>онкологии</t>
  </si>
  <si>
    <t>хирургии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</si>
  <si>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</si>
  <si>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неврологии</t>
  </si>
  <si>
    <t>терапии</t>
  </si>
  <si>
    <t>акушерскому делу</t>
  </si>
  <si>
    <t>педиатрии</t>
  </si>
  <si>
    <t>травматологии и ортопедии</t>
  </si>
  <si>
    <t>кардиологии</t>
  </si>
  <si>
    <t>инфекционным болезням</t>
  </si>
  <si>
    <t>Таблица 6</t>
  </si>
  <si>
    <t>Объемы  медицинской помощи по профилям в условиях дневного стационара на 2025 год</t>
  </si>
  <si>
    <t xml:space="preserve"> ГБУЗ КО "ЦМБ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</si>
</sst>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19" x14ac:knownFonts="1">
    <font>
      <sz val="10"/>
      <color rgb="FF000000"/>
      <name val="Times New Roman"/>
      <charset val="1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top" wrapText="1"/>
    </xf>
    <xf numFmtId="0" fontId="1" fillId="0" borderId="0">
      <alignment vertical="top" wrapText="1"/>
    </xf>
    <xf numFmtId="0" fontId="2" fillId="0" borderId="0"/>
    <xf numFmtId="164" fontId="18" fillId="0" borderId="0" applyBorder="0" applyProtection="0">
      <alignment vertical="top" wrapText="1"/>
    </xf>
  </cellStyleXfs>
  <cellXfs count="69">
    <xf numFmtId="0" fontId="0" fillId="0" borderId="0" xfId="0">
      <alignment vertical="top" wrapText="1"/>
    </xf>
    <xf numFmtId="0" fontId="3" fillId="0" borderId="0" xfId="0" applyFont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/>
    <xf numFmtId="3" fontId="10" fillId="2" borderId="0" xfId="0" applyNumberFormat="1" applyFont="1" applyFill="1" applyBorder="1" applyAlignment="1">
      <alignment horizontal="left" vertical="center" readingOrder="1"/>
    </xf>
    <xf numFmtId="0" fontId="11" fillId="0" borderId="3" xfId="0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3" fontId="13" fillId="2" borderId="1" xfId="0" applyNumberFormat="1" applyFont="1" applyFill="1" applyBorder="1" applyAlignment="1">
      <alignment horizontal="left" vertical="center" readingOrder="1"/>
    </xf>
    <xf numFmtId="3" fontId="13" fillId="2" borderId="1" xfId="0" applyNumberFormat="1" applyFont="1" applyFill="1" applyBorder="1" applyAlignment="1">
      <alignment horizontal="right" vertical="center" readingOrder="1"/>
    </xf>
    <xf numFmtId="49" fontId="12" fillId="2" borderId="1" xfId="0" applyNumberFormat="1" applyFont="1" applyFill="1" applyBorder="1" applyAlignment="1">
      <alignment horizontal="left" vertical="center" readingOrder="1"/>
    </xf>
    <xf numFmtId="3" fontId="12" fillId="2" borderId="1" xfId="0" applyNumberFormat="1" applyFont="1" applyFill="1" applyBorder="1" applyAlignment="1">
      <alignment horizontal="right" vertical="center" readingOrder="1"/>
    </xf>
    <xf numFmtId="0" fontId="14" fillId="2" borderId="0" xfId="0" applyFont="1" applyFill="1" applyAlignment="1"/>
    <xf numFmtId="49" fontId="13" fillId="2" borderId="1" xfId="0" applyNumberFormat="1" applyFont="1" applyFill="1" applyBorder="1" applyAlignment="1">
      <alignment horizontal="left" vertical="center" wrapText="1" readingOrder="1"/>
    </xf>
    <xf numFmtId="1" fontId="3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3" fontId="16" fillId="2" borderId="0" xfId="0" applyNumberFormat="1" applyFont="1" applyFill="1" applyAlignment="1"/>
    <xf numFmtId="0" fontId="11" fillId="0" borderId="0" xfId="2" applyFont="1"/>
    <xf numFmtId="3" fontId="13" fillId="2" borderId="0" xfId="0" applyNumberFormat="1" applyFont="1" applyFill="1" applyBorder="1" applyAlignment="1">
      <alignment horizontal="left" vertical="center" readingOrder="1"/>
    </xf>
    <xf numFmtId="49" fontId="13" fillId="2" borderId="1" xfId="0" applyNumberFormat="1" applyFont="1" applyFill="1" applyBorder="1" applyAlignment="1">
      <alignment horizontal="center" vertical="center" readingOrder="1"/>
    </xf>
    <xf numFmtId="0" fontId="13" fillId="2" borderId="1" xfId="0" applyFont="1" applyFill="1" applyBorder="1" applyAlignment="1">
      <alignment horizontal="center" vertical="center" readingOrder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49" fontId="12" fillId="2" borderId="1" xfId="0" applyNumberFormat="1" applyFont="1" applyFill="1" applyBorder="1" applyAlignment="1">
      <alignment horizontal="left" vertical="center" readingOrder="1"/>
    </xf>
    <xf numFmtId="0" fontId="1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7" fillId="0" borderId="0" xfId="2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2"/>
    <cellStyle name="Финансовый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B3B3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R48"/>
  <sheetViews>
    <sheetView zoomScaleNormal="100" workbookViewId="0">
      <selection activeCell="D71" sqref="D71"/>
    </sheetView>
  </sheetViews>
  <sheetFormatPr defaultColWidth="9.33203125" defaultRowHeight="12.75" x14ac:dyDescent="0.2"/>
  <cols>
    <col min="1" max="1" width="45.83203125" style="1" customWidth="1"/>
    <col min="2" max="2" width="15.33203125" style="1" customWidth="1"/>
    <col min="3" max="4" width="11.83203125" style="1" customWidth="1"/>
    <col min="5" max="8" width="15.33203125" style="1" customWidth="1"/>
    <col min="9" max="9" width="16.5" style="1" customWidth="1"/>
    <col min="10" max="18" width="15.33203125" style="1" customWidth="1"/>
    <col min="19" max="16384" width="9.33203125" style="1"/>
  </cols>
  <sheetData>
    <row r="2" spans="1:18" s="4" customFormat="1" ht="27" customHeigh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Q2" s="51" t="s">
        <v>1</v>
      </c>
      <c r="R2" s="51"/>
    </row>
    <row r="3" spans="1:18" s="4" customFormat="1" ht="11.25" customHeight="1" x14ac:dyDescent="0.2">
      <c r="A3" s="2" t="s">
        <v>2</v>
      </c>
      <c r="B3" s="3"/>
      <c r="C3" s="3"/>
      <c r="D3" s="3"/>
      <c r="E3" s="3"/>
      <c r="F3" s="3"/>
      <c r="G3" s="3"/>
      <c r="H3" s="3"/>
      <c r="I3" s="3"/>
      <c r="Q3" s="5"/>
      <c r="R3" s="5"/>
    </row>
    <row r="4" spans="1:18" ht="17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35.25" customHeight="1" x14ac:dyDescent="0.2">
      <c r="A5" s="52" t="s">
        <v>3</v>
      </c>
      <c r="B5" s="53" t="s">
        <v>4</v>
      </c>
      <c r="C5" s="53"/>
      <c r="D5" s="53"/>
      <c r="E5" s="54" t="s">
        <v>5</v>
      </c>
      <c r="F5" s="53" t="s">
        <v>6</v>
      </c>
      <c r="G5" s="53"/>
      <c r="H5" s="53"/>
      <c r="I5" s="54" t="s">
        <v>7</v>
      </c>
      <c r="J5" s="55" t="s">
        <v>8</v>
      </c>
      <c r="K5" s="55"/>
      <c r="L5" s="55"/>
      <c r="M5" s="56" t="s">
        <v>9</v>
      </c>
      <c r="N5" s="56"/>
      <c r="O5" s="56"/>
      <c r="P5" s="56"/>
      <c r="Q5" s="56"/>
      <c r="R5" s="56"/>
    </row>
    <row r="6" spans="1:18" ht="73.5" hidden="1" customHeight="1" x14ac:dyDescent="0.2">
      <c r="A6" s="52"/>
      <c r="B6" s="7" t="s">
        <v>10</v>
      </c>
      <c r="C6" s="7" t="s">
        <v>11</v>
      </c>
      <c r="D6" s="7" t="s">
        <v>12</v>
      </c>
      <c r="E6" s="54"/>
      <c r="F6" s="7" t="s">
        <v>10</v>
      </c>
      <c r="G6" s="7" t="s">
        <v>11</v>
      </c>
      <c r="H6" s="7" t="s">
        <v>12</v>
      </c>
      <c r="I6" s="54"/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</row>
    <row r="7" spans="1:18" ht="17.25" customHeight="1" x14ac:dyDescent="0.2">
      <c r="A7" s="8" t="s">
        <v>19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 ht="29.25" hidden="1" customHeight="1" x14ac:dyDescent="0.2">
      <c r="A8" s="9" t="s">
        <v>20</v>
      </c>
      <c r="B8" s="10">
        <v>1090</v>
      </c>
      <c r="C8" s="10">
        <v>1055</v>
      </c>
      <c r="D8" s="10">
        <v>35</v>
      </c>
      <c r="E8" s="10">
        <v>0</v>
      </c>
      <c r="F8" s="10">
        <v>0</v>
      </c>
      <c r="G8" s="10">
        <v>0</v>
      </c>
      <c r="H8" s="10">
        <v>0</v>
      </c>
      <c r="I8" s="10">
        <v>31</v>
      </c>
      <c r="J8" s="10">
        <v>2617</v>
      </c>
      <c r="K8" s="10">
        <v>2614</v>
      </c>
      <c r="L8" s="10">
        <v>3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0</v>
      </c>
    </row>
    <row r="9" spans="1:18" ht="16.5" hidden="1" customHeight="1" x14ac:dyDescent="0.2">
      <c r="A9" s="9" t="s">
        <v>21</v>
      </c>
      <c r="B9" s="10">
        <v>4115</v>
      </c>
      <c r="C9" s="10">
        <v>3615</v>
      </c>
      <c r="D9" s="10">
        <v>500</v>
      </c>
      <c r="E9" s="10">
        <v>0</v>
      </c>
      <c r="F9" s="10">
        <v>63</v>
      </c>
      <c r="G9" s="10">
        <v>63</v>
      </c>
      <c r="H9" s="10">
        <v>0</v>
      </c>
      <c r="I9" s="10">
        <v>10</v>
      </c>
      <c r="J9" s="10">
        <v>7087</v>
      </c>
      <c r="K9" s="10">
        <v>5766</v>
      </c>
      <c r="L9" s="10">
        <v>1321</v>
      </c>
      <c r="M9" s="10">
        <v>897</v>
      </c>
      <c r="N9" s="10">
        <v>177</v>
      </c>
      <c r="O9" s="10">
        <v>40</v>
      </c>
      <c r="P9" s="10">
        <v>0</v>
      </c>
      <c r="Q9" s="10">
        <v>0</v>
      </c>
      <c r="R9" s="10">
        <v>5</v>
      </c>
    </row>
    <row r="10" spans="1:18" ht="16.5" hidden="1" customHeight="1" x14ac:dyDescent="0.2">
      <c r="A10" s="9" t="s">
        <v>22</v>
      </c>
      <c r="B10" s="10">
        <v>14266</v>
      </c>
      <c r="C10" s="10">
        <v>13351</v>
      </c>
      <c r="D10" s="10">
        <v>915</v>
      </c>
      <c r="E10" s="10">
        <v>0</v>
      </c>
      <c r="F10" s="10">
        <v>258</v>
      </c>
      <c r="G10" s="10">
        <v>243</v>
      </c>
      <c r="H10" s="10">
        <v>15</v>
      </c>
      <c r="I10" s="10">
        <v>300</v>
      </c>
      <c r="J10" s="10">
        <v>36062</v>
      </c>
      <c r="K10" s="10">
        <v>11231</v>
      </c>
      <c r="L10" s="10">
        <v>24831</v>
      </c>
      <c r="M10" s="10">
        <v>3762</v>
      </c>
      <c r="N10" s="10">
        <v>1501</v>
      </c>
      <c r="O10" s="10">
        <v>200</v>
      </c>
      <c r="P10" s="10"/>
      <c r="Q10" s="10">
        <v>656</v>
      </c>
      <c r="R10" s="10">
        <v>4400</v>
      </c>
    </row>
    <row r="11" spans="1:18" ht="16.5" hidden="1" customHeight="1" x14ac:dyDescent="0.2">
      <c r="A11" s="9" t="s">
        <v>23</v>
      </c>
      <c r="B11" s="10">
        <v>1604</v>
      </c>
      <c r="C11" s="10">
        <v>1604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297</v>
      </c>
      <c r="K11" s="10">
        <v>297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</row>
    <row r="12" spans="1:18" ht="16.5" hidden="1" customHeight="1" x14ac:dyDescent="0.2">
      <c r="A12" s="9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1350</v>
      </c>
      <c r="G12" s="10">
        <v>1350</v>
      </c>
      <c r="H12" s="10">
        <v>0</v>
      </c>
      <c r="I12" s="10">
        <v>70</v>
      </c>
      <c r="J12" s="10">
        <v>494</v>
      </c>
      <c r="K12" s="10">
        <v>0</v>
      </c>
      <c r="L12" s="10">
        <v>494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</row>
    <row r="13" spans="1:18" ht="16.5" hidden="1" customHeight="1" x14ac:dyDescent="0.2">
      <c r="A13" s="9" t="s">
        <v>25</v>
      </c>
      <c r="B13" s="10">
        <v>72655</v>
      </c>
      <c r="C13" s="10">
        <v>50475</v>
      </c>
      <c r="D13" s="10">
        <v>22180</v>
      </c>
      <c r="E13" s="10">
        <v>0</v>
      </c>
      <c r="F13" s="10">
        <v>24475</v>
      </c>
      <c r="G13" s="10">
        <v>24375</v>
      </c>
      <c r="H13" s="10">
        <v>100</v>
      </c>
      <c r="I13" s="10">
        <v>8000</v>
      </c>
      <c r="J13" s="10">
        <v>214950</v>
      </c>
      <c r="K13" s="10">
        <v>156309</v>
      </c>
      <c r="L13" s="10">
        <v>58641</v>
      </c>
      <c r="M13" s="10">
        <v>32931</v>
      </c>
      <c r="N13" s="10">
        <v>10846</v>
      </c>
      <c r="O13" s="10">
        <v>1200</v>
      </c>
      <c r="P13" s="10"/>
      <c r="Q13" s="10"/>
      <c r="R13" s="10">
        <v>5390</v>
      </c>
    </row>
    <row r="14" spans="1:18" ht="16.5" hidden="1" customHeight="1" x14ac:dyDescent="0.2">
      <c r="A14" s="9" t="s">
        <v>26</v>
      </c>
      <c r="B14" s="10">
        <v>21688</v>
      </c>
      <c r="C14" s="10">
        <v>16980</v>
      </c>
      <c r="D14" s="10">
        <v>4708</v>
      </c>
      <c r="E14" s="10">
        <v>0</v>
      </c>
      <c r="F14" s="10">
        <v>5371</v>
      </c>
      <c r="G14" s="10">
        <v>3465</v>
      </c>
      <c r="H14" s="10">
        <v>1906</v>
      </c>
      <c r="I14" s="10">
        <v>1000</v>
      </c>
      <c r="J14" s="10">
        <v>159308</v>
      </c>
      <c r="K14" s="10">
        <v>116848</v>
      </c>
      <c r="L14" s="10">
        <v>42460</v>
      </c>
      <c r="M14" s="10">
        <v>20629</v>
      </c>
      <c r="N14" s="10">
        <v>5493</v>
      </c>
      <c r="O14" s="10">
        <v>760</v>
      </c>
      <c r="P14" s="10">
        <v>232</v>
      </c>
      <c r="Q14" s="10">
        <v>4967</v>
      </c>
      <c r="R14" s="10">
        <v>2482</v>
      </c>
    </row>
    <row r="15" spans="1:18" ht="16.5" hidden="1" customHeight="1" x14ac:dyDescent="0.2">
      <c r="A15" s="9" t="s">
        <v>27</v>
      </c>
      <c r="B15" s="10">
        <v>27665</v>
      </c>
      <c r="C15" s="10">
        <v>21925</v>
      </c>
      <c r="D15" s="10">
        <v>5740</v>
      </c>
      <c r="E15" s="10">
        <v>0</v>
      </c>
      <c r="F15" s="10">
        <v>6306</v>
      </c>
      <c r="G15" s="10">
        <v>5118</v>
      </c>
      <c r="H15" s="10">
        <v>1188</v>
      </c>
      <c r="I15" s="10">
        <v>3268</v>
      </c>
      <c r="J15" s="10">
        <v>57461</v>
      </c>
      <c r="K15" s="10">
        <v>36777</v>
      </c>
      <c r="L15" s="10">
        <v>20684</v>
      </c>
      <c r="M15" s="10">
        <v>8323</v>
      </c>
      <c r="N15" s="10">
        <v>2128</v>
      </c>
      <c r="O15" s="10">
        <v>302</v>
      </c>
      <c r="P15" s="10">
        <v>75</v>
      </c>
      <c r="Q15" s="10">
        <v>2856</v>
      </c>
      <c r="R15" s="10">
        <v>1833</v>
      </c>
    </row>
    <row r="16" spans="1:18" ht="16.5" hidden="1" customHeight="1" x14ac:dyDescent="0.2">
      <c r="A16" s="9" t="s">
        <v>28</v>
      </c>
      <c r="B16" s="10">
        <v>5924</v>
      </c>
      <c r="C16" s="10">
        <v>4984</v>
      </c>
      <c r="D16" s="10">
        <v>940</v>
      </c>
      <c r="E16" s="10">
        <v>0</v>
      </c>
      <c r="F16" s="10">
        <v>4510</v>
      </c>
      <c r="G16" s="10">
        <v>3580</v>
      </c>
      <c r="H16" s="10">
        <v>930</v>
      </c>
      <c r="I16" s="10">
        <v>500</v>
      </c>
      <c r="J16" s="10">
        <v>46939</v>
      </c>
      <c r="K16" s="10">
        <v>34578</v>
      </c>
      <c r="L16" s="10">
        <v>12361</v>
      </c>
      <c r="M16" s="10">
        <v>5509</v>
      </c>
      <c r="N16" s="10">
        <v>1706</v>
      </c>
      <c r="O16" s="10">
        <v>199</v>
      </c>
      <c r="P16" s="10">
        <v>18</v>
      </c>
      <c r="Q16" s="10">
        <v>2203</v>
      </c>
      <c r="R16" s="10">
        <v>554</v>
      </c>
    </row>
    <row r="17" spans="1:18" ht="16.5" hidden="1" customHeight="1" x14ac:dyDescent="0.2">
      <c r="A17" s="9" t="s">
        <v>29</v>
      </c>
      <c r="B17" s="10">
        <v>9363</v>
      </c>
      <c r="C17" s="10">
        <v>8281</v>
      </c>
      <c r="D17" s="10">
        <v>1082</v>
      </c>
      <c r="E17" s="10">
        <v>0</v>
      </c>
      <c r="F17" s="10">
        <v>1548</v>
      </c>
      <c r="G17" s="10">
        <v>907</v>
      </c>
      <c r="H17" s="10">
        <v>641</v>
      </c>
      <c r="I17" s="10">
        <v>300</v>
      </c>
      <c r="J17" s="10">
        <v>24988</v>
      </c>
      <c r="K17" s="10">
        <v>21410</v>
      </c>
      <c r="L17" s="10">
        <v>3578</v>
      </c>
      <c r="M17" s="10">
        <v>2323</v>
      </c>
      <c r="N17" s="10">
        <v>426</v>
      </c>
      <c r="O17" s="10">
        <v>85</v>
      </c>
      <c r="P17" s="10">
        <v>0</v>
      </c>
      <c r="Q17" s="10">
        <v>0</v>
      </c>
      <c r="R17" s="10">
        <v>721</v>
      </c>
    </row>
    <row r="18" spans="1:18" ht="16.5" hidden="1" customHeight="1" x14ac:dyDescent="0.2">
      <c r="A18" s="9" t="s">
        <v>30</v>
      </c>
      <c r="B18" s="10">
        <v>0</v>
      </c>
      <c r="C18" s="10">
        <v>0</v>
      </c>
      <c r="D18" s="10">
        <v>0</v>
      </c>
      <c r="E18" s="10">
        <v>0</v>
      </c>
      <c r="F18" s="10">
        <v>700</v>
      </c>
      <c r="G18" s="10">
        <v>700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</row>
    <row r="19" spans="1:18" ht="16.5" hidden="1" customHeight="1" x14ac:dyDescent="0.2">
      <c r="A19" s="9" t="s">
        <v>31</v>
      </c>
      <c r="B19" s="10">
        <v>9700</v>
      </c>
      <c r="C19" s="10">
        <v>0</v>
      </c>
      <c r="D19" s="10">
        <v>9700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1590</v>
      </c>
      <c r="K19" s="10"/>
      <c r="L19" s="10">
        <v>1590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</row>
    <row r="20" spans="1:18" ht="16.5" hidden="1" customHeight="1" x14ac:dyDescent="0.2">
      <c r="A20" s="9" t="s">
        <v>32</v>
      </c>
      <c r="B20" s="10">
        <f>52606+20</f>
        <v>52626</v>
      </c>
      <c r="C20" s="10">
        <v>9599</v>
      </c>
      <c r="D20" s="10">
        <f>43007+20</f>
        <v>43027</v>
      </c>
      <c r="E20" s="10">
        <v>0</v>
      </c>
      <c r="F20" s="10">
        <v>17520</v>
      </c>
      <c r="G20" s="10">
        <v>2307</v>
      </c>
      <c r="H20" s="10">
        <v>15213</v>
      </c>
      <c r="I20" s="10">
        <v>6606</v>
      </c>
      <c r="J20" s="10">
        <v>398366</v>
      </c>
      <c r="K20" s="10">
        <v>269508</v>
      </c>
      <c r="L20" s="10">
        <v>128858</v>
      </c>
      <c r="M20" s="10">
        <v>54600</v>
      </c>
      <c r="N20" s="10">
        <v>14891</v>
      </c>
      <c r="O20" s="10">
        <v>1990</v>
      </c>
      <c r="P20" s="10">
        <v>244</v>
      </c>
      <c r="Q20" s="10">
        <v>13196</v>
      </c>
      <c r="R20" s="10">
        <v>12429</v>
      </c>
    </row>
    <row r="21" spans="1:18" ht="16.5" hidden="1" customHeight="1" x14ac:dyDescent="0.2">
      <c r="A21" s="9" t="s">
        <v>33</v>
      </c>
      <c r="B21" s="10"/>
      <c r="C21" s="10"/>
      <c r="D21" s="10"/>
      <c r="E21" s="10">
        <v>0</v>
      </c>
      <c r="F21" s="10">
        <v>1040</v>
      </c>
      <c r="G21" s="10">
        <v>0</v>
      </c>
      <c r="H21" s="10">
        <v>1040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</row>
    <row r="22" spans="1:18" ht="16.5" hidden="1" customHeight="1" x14ac:dyDescent="0.2">
      <c r="A22" s="9" t="s">
        <v>34</v>
      </c>
      <c r="B22" s="10">
        <v>52370</v>
      </c>
      <c r="C22" s="10">
        <v>42233</v>
      </c>
      <c r="D22" s="10">
        <v>10137</v>
      </c>
      <c r="E22" s="10">
        <v>0</v>
      </c>
      <c r="F22" s="10">
        <v>18362</v>
      </c>
      <c r="G22" s="10">
        <v>12660</v>
      </c>
      <c r="H22" s="10">
        <v>5702</v>
      </c>
      <c r="I22" s="10">
        <v>4000</v>
      </c>
      <c r="J22" s="10">
        <v>171791</v>
      </c>
      <c r="K22" s="10">
        <v>99346</v>
      </c>
      <c r="L22" s="10">
        <v>72445</v>
      </c>
      <c r="M22" s="10">
        <v>28395</v>
      </c>
      <c r="N22" s="10">
        <v>10182</v>
      </c>
      <c r="O22" s="10">
        <v>1100</v>
      </c>
      <c r="P22" s="10">
        <v>186</v>
      </c>
      <c r="Q22" s="10">
        <v>13527</v>
      </c>
      <c r="R22" s="10">
        <v>4214</v>
      </c>
    </row>
    <row r="23" spans="1:18" ht="16.5" hidden="1" customHeight="1" x14ac:dyDescent="0.2">
      <c r="A23" s="9" t="s">
        <v>35</v>
      </c>
      <c r="B23" s="10">
        <v>90650</v>
      </c>
      <c r="C23" s="10">
        <v>89450</v>
      </c>
      <c r="D23" s="10">
        <v>1200</v>
      </c>
      <c r="E23" s="10">
        <v>0</v>
      </c>
      <c r="F23" s="10">
        <v>30250</v>
      </c>
      <c r="G23" s="10">
        <v>24200</v>
      </c>
      <c r="H23" s="10">
        <v>6050</v>
      </c>
      <c r="I23" s="10">
        <v>0</v>
      </c>
      <c r="J23" s="10">
        <v>363984</v>
      </c>
      <c r="K23" s="10">
        <v>147226</v>
      </c>
      <c r="L23" s="10">
        <v>216758</v>
      </c>
      <c r="M23" s="10"/>
      <c r="N23" s="10"/>
      <c r="O23" s="10">
        <v>50</v>
      </c>
      <c r="P23" s="10">
        <v>701</v>
      </c>
      <c r="Q23" s="10">
        <v>90093</v>
      </c>
      <c r="R23" s="10"/>
    </row>
    <row r="24" spans="1:18" ht="29.25" hidden="1" customHeight="1" x14ac:dyDescent="0.2">
      <c r="A24" s="9" t="s">
        <v>36</v>
      </c>
      <c r="B24" s="10">
        <v>40379</v>
      </c>
      <c r="C24" s="10">
        <v>30952</v>
      </c>
      <c r="D24" s="10">
        <v>9427</v>
      </c>
      <c r="E24" s="10">
        <v>0</v>
      </c>
      <c r="F24" s="10">
        <v>34789</v>
      </c>
      <c r="G24" s="10">
        <v>26420</v>
      </c>
      <c r="H24" s="10">
        <v>8369</v>
      </c>
      <c r="I24" s="10">
        <v>9720</v>
      </c>
      <c r="J24" s="10">
        <v>187471</v>
      </c>
      <c r="K24" s="10">
        <v>103383</v>
      </c>
      <c r="L24" s="10">
        <v>84088</v>
      </c>
      <c r="M24" s="10">
        <v>26319</v>
      </c>
      <c r="N24" s="10">
        <v>7046</v>
      </c>
      <c r="O24" s="10">
        <v>1000</v>
      </c>
      <c r="P24" s="10">
        <v>132</v>
      </c>
      <c r="Q24" s="10">
        <v>11941</v>
      </c>
      <c r="R24" s="10">
        <v>2555</v>
      </c>
    </row>
    <row r="25" spans="1:18" ht="16.5" hidden="1" customHeight="1" x14ac:dyDescent="0.2">
      <c r="A25" s="9" t="s">
        <v>37</v>
      </c>
      <c r="B25" s="10">
        <v>3150</v>
      </c>
      <c r="C25" s="10">
        <v>3150</v>
      </c>
      <c r="D25" s="10">
        <v>0</v>
      </c>
      <c r="E25" s="10">
        <v>0</v>
      </c>
      <c r="F25" s="10">
        <v>3855</v>
      </c>
      <c r="G25" s="10">
        <v>0</v>
      </c>
      <c r="H25" s="10">
        <v>3855</v>
      </c>
      <c r="I25" s="10">
        <v>0</v>
      </c>
      <c r="J25" s="10">
        <v>710</v>
      </c>
      <c r="K25" s="10">
        <v>0</v>
      </c>
      <c r="L25" s="10">
        <v>710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</row>
    <row r="26" spans="1:18" ht="16.5" hidden="1" customHeight="1" x14ac:dyDescent="0.2">
      <c r="A26" s="9" t="s">
        <v>38</v>
      </c>
      <c r="B26" s="10">
        <v>20140</v>
      </c>
      <c r="C26" s="10">
        <v>0</v>
      </c>
      <c r="D26" s="10">
        <v>20140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300</v>
      </c>
      <c r="K26" s="10">
        <v>300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</row>
    <row r="27" spans="1:18" ht="16.5" hidden="1" customHeight="1" x14ac:dyDescent="0.2">
      <c r="A27" s="9" t="s">
        <v>39</v>
      </c>
      <c r="B27" s="10">
        <v>25625</v>
      </c>
      <c r="C27" s="10">
        <v>0</v>
      </c>
      <c r="D27" s="10">
        <v>25625</v>
      </c>
      <c r="E27" s="10"/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</row>
    <row r="28" spans="1:18" ht="29.25" hidden="1" customHeight="1" x14ac:dyDescent="0.2">
      <c r="A28" s="9" t="s">
        <v>40</v>
      </c>
      <c r="B28" s="10">
        <v>20</v>
      </c>
      <c r="C28" s="10">
        <v>20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</row>
    <row r="29" spans="1:18" ht="16.5" hidden="1" customHeight="1" x14ac:dyDescent="0.2">
      <c r="A29" s="9" t="s">
        <v>41</v>
      </c>
      <c r="B29" s="10">
        <v>56667</v>
      </c>
      <c r="C29" s="10">
        <v>48744</v>
      </c>
      <c r="D29" s="10">
        <v>7923</v>
      </c>
      <c r="E29" s="10">
        <v>0</v>
      </c>
      <c r="F29" s="10">
        <f>61477+2184</f>
        <v>63661</v>
      </c>
      <c r="G29" s="10">
        <v>54805</v>
      </c>
      <c r="H29" s="10">
        <f>6672+2184</f>
        <v>8856</v>
      </c>
      <c r="I29" s="10">
        <v>34989</v>
      </c>
      <c r="J29" s="10">
        <v>382210</v>
      </c>
      <c r="K29" s="10">
        <v>260675</v>
      </c>
      <c r="L29" s="10">
        <v>121535</v>
      </c>
      <c r="M29" s="10">
        <v>55043</v>
      </c>
      <c r="N29" s="10">
        <v>17050</v>
      </c>
      <c r="O29" s="10">
        <v>2285</v>
      </c>
      <c r="P29" s="10">
        <v>38</v>
      </c>
      <c r="Q29" s="10">
        <v>2861</v>
      </c>
      <c r="R29" s="10">
        <v>14569</v>
      </c>
    </row>
    <row r="30" spans="1:18" ht="16.5" hidden="1" customHeight="1" x14ac:dyDescent="0.2">
      <c r="A30" s="9" t="s">
        <v>42</v>
      </c>
      <c r="B30" s="10">
        <v>55090</v>
      </c>
      <c r="C30" s="10">
        <v>51810</v>
      </c>
      <c r="D30" s="10">
        <v>3280</v>
      </c>
      <c r="E30" s="10">
        <v>0</v>
      </c>
      <c r="F30" s="10">
        <v>52100</v>
      </c>
      <c r="G30" s="10">
        <v>47115</v>
      </c>
      <c r="H30" s="10">
        <v>4985</v>
      </c>
      <c r="I30" s="10">
        <v>46126</v>
      </c>
      <c r="J30" s="10">
        <v>445033</v>
      </c>
      <c r="K30" s="10">
        <v>336441</v>
      </c>
      <c r="L30" s="10">
        <v>108592</v>
      </c>
      <c r="M30" s="10">
        <v>53806</v>
      </c>
      <c r="N30" s="10">
        <v>18896</v>
      </c>
      <c r="O30" s="10">
        <v>2285</v>
      </c>
      <c r="P30" s="10">
        <v>43</v>
      </c>
      <c r="Q30" s="10">
        <v>2270</v>
      </c>
      <c r="R30" s="10">
        <v>12905</v>
      </c>
    </row>
    <row r="31" spans="1:18" ht="29.25" hidden="1" customHeight="1" x14ac:dyDescent="0.2">
      <c r="A31" s="9" t="s">
        <v>43</v>
      </c>
      <c r="B31" s="10">
        <v>27617</v>
      </c>
      <c r="C31" s="10">
        <v>22367</v>
      </c>
      <c r="D31" s="10">
        <v>5250</v>
      </c>
      <c r="E31" s="10">
        <v>0</v>
      </c>
      <c r="F31" s="10">
        <v>23858</v>
      </c>
      <c r="G31" s="10">
        <v>21118</v>
      </c>
      <c r="H31" s="10">
        <v>2740</v>
      </c>
      <c r="I31" s="10">
        <v>5200</v>
      </c>
      <c r="J31" s="10">
        <v>130060</v>
      </c>
      <c r="K31" s="10">
        <v>92990</v>
      </c>
      <c r="L31" s="10">
        <v>37070</v>
      </c>
      <c r="M31" s="10">
        <v>15596</v>
      </c>
      <c r="N31" s="10">
        <v>4998</v>
      </c>
      <c r="O31" s="10">
        <v>580</v>
      </c>
      <c r="P31" s="10">
        <v>165</v>
      </c>
      <c r="Q31" s="10">
        <v>4864</v>
      </c>
      <c r="R31" s="10">
        <v>1812</v>
      </c>
    </row>
    <row r="32" spans="1:18" ht="16.5" customHeight="1" x14ac:dyDescent="0.2">
      <c r="A32" s="9" t="s">
        <v>44</v>
      </c>
      <c r="B32" s="10">
        <v>42146</v>
      </c>
      <c r="C32" s="10">
        <v>30602</v>
      </c>
      <c r="D32" s="10">
        <v>11544</v>
      </c>
      <c r="E32" s="10">
        <v>0</v>
      </c>
      <c r="F32" s="10">
        <v>20902</v>
      </c>
      <c r="G32" s="10">
        <v>14186</v>
      </c>
      <c r="H32" s="10">
        <v>6716</v>
      </c>
      <c r="I32" s="10">
        <v>6640</v>
      </c>
      <c r="J32" s="10">
        <v>163392</v>
      </c>
      <c r="K32" s="10">
        <v>119084</v>
      </c>
      <c r="L32" s="10">
        <v>44308</v>
      </c>
      <c r="M32" s="10">
        <v>19870</v>
      </c>
      <c r="N32" s="10">
        <v>4913</v>
      </c>
      <c r="O32" s="10">
        <v>730</v>
      </c>
      <c r="P32" s="10">
        <v>267</v>
      </c>
      <c r="Q32" s="10">
        <v>6709</v>
      </c>
      <c r="R32" s="10">
        <v>2297</v>
      </c>
    </row>
    <row r="33" spans="1:18" ht="16.5" hidden="1" customHeight="1" x14ac:dyDescent="0.2">
      <c r="A33" s="9" t="s">
        <v>45</v>
      </c>
      <c r="B33" s="10">
        <v>33946</v>
      </c>
      <c r="C33" s="10">
        <v>26723</v>
      </c>
      <c r="D33" s="10">
        <v>7223</v>
      </c>
      <c r="E33" s="10">
        <v>0</v>
      </c>
      <c r="F33" s="10">
        <v>9827</v>
      </c>
      <c r="G33" s="10">
        <v>5943</v>
      </c>
      <c r="H33" s="10">
        <v>3884</v>
      </c>
      <c r="I33" s="10">
        <v>5400</v>
      </c>
      <c r="J33" s="10">
        <v>136438</v>
      </c>
      <c r="K33" s="10">
        <v>104059</v>
      </c>
      <c r="L33" s="10">
        <v>32379</v>
      </c>
      <c r="M33" s="10">
        <v>15729</v>
      </c>
      <c r="N33" s="10">
        <v>3916</v>
      </c>
      <c r="O33" s="10">
        <v>590</v>
      </c>
      <c r="P33" s="10">
        <v>410</v>
      </c>
      <c r="Q33" s="10">
        <v>6357</v>
      </c>
      <c r="R33" s="10">
        <v>1530</v>
      </c>
    </row>
    <row r="34" spans="1:18" ht="16.5" hidden="1" customHeight="1" x14ac:dyDescent="0.2">
      <c r="A34" s="9" t="s">
        <v>46</v>
      </c>
      <c r="B34" s="10">
        <v>43528</v>
      </c>
      <c r="C34" s="10">
        <v>32247</v>
      </c>
      <c r="D34" s="10">
        <v>11281</v>
      </c>
      <c r="E34" s="10">
        <v>0</v>
      </c>
      <c r="F34" s="10">
        <v>23298</v>
      </c>
      <c r="G34" s="10">
        <v>19804</v>
      </c>
      <c r="H34" s="10">
        <v>3494</v>
      </c>
      <c r="I34" s="10">
        <v>8500</v>
      </c>
      <c r="J34" s="10">
        <v>213998</v>
      </c>
      <c r="K34" s="10">
        <v>149449</v>
      </c>
      <c r="L34" s="10">
        <v>64549</v>
      </c>
      <c r="M34" s="10">
        <v>25346</v>
      </c>
      <c r="N34" s="10">
        <v>6688</v>
      </c>
      <c r="O34" s="10">
        <v>915</v>
      </c>
      <c r="P34" s="10">
        <v>245</v>
      </c>
      <c r="Q34" s="10">
        <v>10923</v>
      </c>
      <c r="R34" s="10">
        <v>4144</v>
      </c>
    </row>
    <row r="35" spans="1:18" ht="16.5" hidden="1" customHeight="1" x14ac:dyDescent="0.2">
      <c r="A35" s="9" t="s">
        <v>47</v>
      </c>
      <c r="B35" s="10">
        <v>12704</v>
      </c>
      <c r="C35" s="10">
        <v>8697</v>
      </c>
      <c r="D35" s="10">
        <v>4007</v>
      </c>
      <c r="E35" s="10">
        <v>0</v>
      </c>
      <c r="F35" s="10">
        <f>4771+1826</f>
        <v>6597</v>
      </c>
      <c r="G35" s="10">
        <v>4270</v>
      </c>
      <c r="H35" s="10">
        <f>501+1826</f>
        <v>2327</v>
      </c>
      <c r="I35" s="10">
        <v>10</v>
      </c>
      <c r="J35" s="10">
        <v>82361</v>
      </c>
      <c r="K35" s="10">
        <v>65562</v>
      </c>
      <c r="L35" s="10">
        <v>16799</v>
      </c>
      <c r="M35" s="10">
        <v>8860</v>
      </c>
      <c r="N35" s="10">
        <v>2042</v>
      </c>
      <c r="O35" s="10">
        <v>330</v>
      </c>
      <c r="P35" s="10">
        <v>77</v>
      </c>
      <c r="Q35" s="10">
        <v>3008</v>
      </c>
      <c r="R35" s="10">
        <v>645</v>
      </c>
    </row>
    <row r="36" spans="1:18" ht="16.5" hidden="1" customHeight="1" x14ac:dyDescent="0.2">
      <c r="A36" s="9" t="s">
        <v>48</v>
      </c>
      <c r="B36" s="10">
        <v>60683</v>
      </c>
      <c r="C36" s="10">
        <v>49602</v>
      </c>
      <c r="D36" s="10">
        <v>11081</v>
      </c>
      <c r="E36" s="10">
        <v>0</v>
      </c>
      <c r="F36" s="10">
        <v>19166</v>
      </c>
      <c r="G36" s="10">
        <v>8471</v>
      </c>
      <c r="H36" s="10">
        <v>10695</v>
      </c>
      <c r="I36" s="10">
        <v>4000</v>
      </c>
      <c r="J36" s="10">
        <v>203448</v>
      </c>
      <c r="K36" s="10">
        <v>128985</v>
      </c>
      <c r="L36" s="10">
        <v>74463</v>
      </c>
      <c r="M36" s="10">
        <v>22851</v>
      </c>
      <c r="N36" s="10">
        <v>5603</v>
      </c>
      <c r="O36" s="10">
        <v>840</v>
      </c>
      <c r="P36" s="10">
        <v>246</v>
      </c>
      <c r="Q36" s="10">
        <v>7396</v>
      </c>
      <c r="R36" s="10">
        <v>5272</v>
      </c>
    </row>
    <row r="37" spans="1:18" ht="16.5" hidden="1" customHeight="1" x14ac:dyDescent="0.2">
      <c r="A37" s="9" t="s">
        <v>49</v>
      </c>
      <c r="B37" s="10">
        <v>63800</v>
      </c>
      <c r="C37" s="10">
        <v>0</v>
      </c>
      <c r="D37" s="10">
        <v>63800</v>
      </c>
      <c r="E37" s="10">
        <v>0</v>
      </c>
      <c r="F37" s="10">
        <v>6150</v>
      </c>
      <c r="G37" s="10">
        <v>0</v>
      </c>
      <c r="H37" s="10">
        <v>6150</v>
      </c>
      <c r="I37" s="10">
        <v>0</v>
      </c>
      <c r="J37" s="10">
        <v>17420</v>
      </c>
      <c r="K37" s="10">
        <v>0</v>
      </c>
      <c r="L37" s="10">
        <v>17420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</row>
    <row r="38" spans="1:18" ht="16.5" hidden="1" customHeight="1" x14ac:dyDescent="0.2">
      <c r="A38" s="9" t="s">
        <v>50</v>
      </c>
      <c r="B38" s="10">
        <v>4100</v>
      </c>
      <c r="C38" s="10">
        <v>0</v>
      </c>
      <c r="D38" s="10">
        <v>4100</v>
      </c>
      <c r="E38" s="10">
        <v>0</v>
      </c>
      <c r="F38" s="10">
        <v>800</v>
      </c>
      <c r="G38" s="10">
        <v>0</v>
      </c>
      <c r="H38" s="10">
        <v>800</v>
      </c>
      <c r="I38" s="10">
        <v>0</v>
      </c>
      <c r="J38" s="10">
        <v>4515</v>
      </c>
      <c r="K38" s="10">
        <v>0</v>
      </c>
      <c r="L38" s="10">
        <v>4515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</row>
    <row r="39" spans="1:18" ht="16.5" hidden="1" customHeight="1" x14ac:dyDescent="0.2">
      <c r="A39" s="9" t="s">
        <v>51</v>
      </c>
      <c r="B39" s="10">
        <v>146153</v>
      </c>
      <c r="C39" s="10">
        <v>0</v>
      </c>
      <c r="D39" s="10">
        <v>146153</v>
      </c>
      <c r="E39" s="10">
        <v>0</v>
      </c>
      <c r="F39" s="10">
        <v>24650</v>
      </c>
      <c r="G39" s="10">
        <v>0</v>
      </c>
      <c r="H39" s="10">
        <v>24650</v>
      </c>
      <c r="I39" s="10">
        <v>0</v>
      </c>
      <c r="J39" s="10">
        <v>2000</v>
      </c>
      <c r="K39" s="10">
        <v>0</v>
      </c>
      <c r="L39" s="10">
        <v>2000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</row>
    <row r="40" spans="1:18" ht="16.5" hidden="1" customHeight="1" x14ac:dyDescent="0.2">
      <c r="A40" s="9" t="s">
        <v>52</v>
      </c>
      <c r="B40" s="10">
        <v>14000</v>
      </c>
      <c r="C40" s="10">
        <v>14000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34495</v>
      </c>
      <c r="K40" s="10">
        <v>33945</v>
      </c>
      <c r="L40" s="10">
        <v>550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</row>
    <row r="41" spans="1:18" ht="16.5" hidden="1" customHeight="1" x14ac:dyDescent="0.2">
      <c r="A41" s="9" t="s">
        <v>53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103950</v>
      </c>
      <c r="K41" s="10">
        <v>0</v>
      </c>
      <c r="L41" s="10">
        <v>103950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</row>
    <row r="42" spans="1:18" ht="16.5" hidden="1" customHeight="1" x14ac:dyDescent="0.2">
      <c r="A42" s="9" t="s">
        <v>54</v>
      </c>
      <c r="B42" s="10">
        <v>700</v>
      </c>
      <c r="C42" s="10">
        <v>30</v>
      </c>
      <c r="D42" s="10">
        <v>670</v>
      </c>
      <c r="E42" s="10">
        <v>0</v>
      </c>
      <c r="F42" s="10">
        <v>41872</v>
      </c>
      <c r="G42" s="10">
        <v>200</v>
      </c>
      <c r="H42" s="10">
        <v>41672</v>
      </c>
      <c r="I42" s="10">
        <v>0</v>
      </c>
      <c r="J42" s="10">
        <v>29140</v>
      </c>
      <c r="K42" s="10">
        <v>0</v>
      </c>
      <c r="L42" s="10">
        <v>29140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</row>
    <row r="43" spans="1:18" ht="16.5" hidden="1" customHeight="1" x14ac:dyDescent="0.2">
      <c r="A43" s="9" t="s">
        <v>55</v>
      </c>
      <c r="B43" s="10">
        <v>4187</v>
      </c>
      <c r="C43" s="10">
        <v>0</v>
      </c>
      <c r="D43" s="10">
        <v>4187</v>
      </c>
      <c r="E43" s="10">
        <v>0</v>
      </c>
      <c r="F43" s="10">
        <v>59440</v>
      </c>
      <c r="G43" s="10">
        <v>0</v>
      </c>
      <c r="H43" s="10">
        <v>59440</v>
      </c>
      <c r="I43" s="10">
        <v>60</v>
      </c>
      <c r="J43" s="10">
        <v>6723</v>
      </c>
      <c r="K43" s="10">
        <v>3300</v>
      </c>
      <c r="L43" s="10">
        <v>3423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</row>
    <row r="44" spans="1:18" ht="16.5" hidden="1" customHeight="1" x14ac:dyDescent="0.2">
      <c r="A44" s="9" t="s">
        <v>56</v>
      </c>
      <c r="B44" s="10">
        <v>0</v>
      </c>
      <c r="C44" s="10">
        <v>0</v>
      </c>
      <c r="D44" s="10">
        <v>0</v>
      </c>
      <c r="E44" s="10">
        <v>1449</v>
      </c>
      <c r="F44" s="10">
        <v>8000</v>
      </c>
      <c r="G44" s="10">
        <v>0</v>
      </c>
      <c r="H44" s="10">
        <v>8000</v>
      </c>
      <c r="I44" s="10">
        <v>5</v>
      </c>
      <c r="J44" s="10">
        <v>3900</v>
      </c>
      <c r="K44" s="10">
        <v>0</v>
      </c>
      <c r="L44" s="10">
        <v>3900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</row>
    <row r="45" spans="1:18" ht="16.5" hidden="1" customHeight="1" x14ac:dyDescent="0.2">
      <c r="A45" s="9" t="s">
        <v>57</v>
      </c>
      <c r="B45" s="10">
        <f>2143+2900</f>
        <v>5043</v>
      </c>
      <c r="C45" s="10">
        <v>1083</v>
      </c>
      <c r="D45" s="10">
        <f>1060+2900</f>
        <v>3960</v>
      </c>
      <c r="E45" s="10">
        <v>229</v>
      </c>
      <c r="F45" s="10">
        <v>18770</v>
      </c>
      <c r="G45" s="10">
        <v>710</v>
      </c>
      <c r="H45" s="10">
        <v>18060</v>
      </c>
      <c r="I45" s="10">
        <v>440</v>
      </c>
      <c r="J45" s="10">
        <v>111967</v>
      </c>
      <c r="K45" s="10">
        <v>13124</v>
      </c>
      <c r="L45" s="10">
        <v>98843</v>
      </c>
      <c r="M45" s="10">
        <v>2819</v>
      </c>
      <c r="N45" s="10">
        <v>841</v>
      </c>
      <c r="O45" s="10">
        <v>120</v>
      </c>
      <c r="P45" s="10">
        <v>0</v>
      </c>
      <c r="Q45" s="10">
        <v>0</v>
      </c>
      <c r="R45" s="10">
        <v>566</v>
      </c>
    </row>
    <row r="46" spans="1:18" ht="44.25" hidden="1" customHeight="1" x14ac:dyDescent="0.2">
      <c r="A46" s="9" t="s">
        <v>58</v>
      </c>
      <c r="B46" s="10">
        <v>28780</v>
      </c>
      <c r="C46" s="10">
        <v>40</v>
      </c>
      <c r="D46" s="10">
        <v>28740</v>
      </c>
      <c r="E46" s="10">
        <v>0</v>
      </c>
      <c r="F46" s="10">
        <v>1270</v>
      </c>
      <c r="G46" s="10">
        <v>0</v>
      </c>
      <c r="H46" s="10">
        <v>1270</v>
      </c>
      <c r="I46" s="10">
        <v>0</v>
      </c>
      <c r="J46" s="10">
        <v>18500</v>
      </c>
      <c r="K46" s="10">
        <v>0</v>
      </c>
      <c r="L46" s="10">
        <v>18500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</row>
    <row r="47" spans="1:18" ht="29.25" hidden="1" customHeight="1" x14ac:dyDescent="0.2">
      <c r="A47" s="9" t="s">
        <v>59</v>
      </c>
      <c r="B47" s="10">
        <v>0</v>
      </c>
      <c r="C47" s="10">
        <v>0</v>
      </c>
      <c r="D47" s="10">
        <v>0</v>
      </c>
      <c r="E47" s="10">
        <v>110</v>
      </c>
      <c r="F47" s="10">
        <v>0</v>
      </c>
      <c r="G47" s="10">
        <v>0</v>
      </c>
      <c r="H47" s="10">
        <v>0</v>
      </c>
      <c r="I47" s="10">
        <v>0</v>
      </c>
      <c r="J47" s="10">
        <v>15244</v>
      </c>
      <c r="K47" s="10">
        <v>0</v>
      </c>
      <c r="L47" s="10">
        <v>15244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</row>
    <row r="48" spans="1:18" ht="20.25" hidden="1" customHeight="1" x14ac:dyDescent="0.2">
      <c r="A48" s="11" t="s">
        <v>60</v>
      </c>
      <c r="B48" s="12">
        <f>SUM(B8:B47)</f>
        <v>1052174</v>
      </c>
      <c r="C48" s="12">
        <f>SUM(C8:C47)</f>
        <v>583619</v>
      </c>
      <c r="D48" s="12">
        <f>SUM(D8:D47)</f>
        <v>468555</v>
      </c>
      <c r="E48" s="12">
        <v>1788</v>
      </c>
      <c r="F48" s="12">
        <f>SUM(F8:F47)</f>
        <v>530758</v>
      </c>
      <c r="G48" s="12">
        <f>SUM(G8:G47)</f>
        <v>282010</v>
      </c>
      <c r="H48" s="12">
        <f>SUM(H8:H47)</f>
        <v>248748</v>
      </c>
      <c r="I48" s="12">
        <v>145175</v>
      </c>
      <c r="J48" s="12">
        <v>3779209</v>
      </c>
      <c r="K48" s="12">
        <v>2313207</v>
      </c>
      <c r="L48" s="12">
        <v>1466002</v>
      </c>
      <c r="M48" s="12">
        <v>403608</v>
      </c>
      <c r="N48" s="12">
        <v>119343</v>
      </c>
      <c r="O48" s="12">
        <v>15604</v>
      </c>
      <c r="P48" s="12">
        <v>3079</v>
      </c>
      <c r="Q48" s="12">
        <v>183827</v>
      </c>
      <c r="R48" s="12">
        <v>78323</v>
      </c>
    </row>
  </sheetData>
  <autoFilter ref="A5:R48">
    <filterColumn colId="0">
      <filters>
        <filter val="1"/>
        <filter val="ГБУЗ КО &quot;ЦМБ №1&quot;"/>
      </filters>
    </filterColumn>
    <filterColumn colId="1" showButton="0"/>
    <filterColumn colId="2" showButton="0"/>
    <filterColumn colId="5" showButton="0"/>
    <filterColumn colId="6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8">
    <mergeCell ref="Q2:R2"/>
    <mergeCell ref="A5:A6"/>
    <mergeCell ref="B5:D5"/>
    <mergeCell ref="E5:E6"/>
    <mergeCell ref="F5:H5"/>
    <mergeCell ref="I5:I6"/>
    <mergeCell ref="J5:L5"/>
    <mergeCell ref="M5:R5"/>
  </mergeCells>
  <pageMargins left="0.39374999999999999" right="0.39374999999999999" top="0.39374999999999999" bottom="0.44861111111111102" header="0.511811023622047" footer="0.3"/>
  <pageSetup paperSize="9" orientation="landscape" horizontalDpi="300" verticalDpi="300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opLeftCell="A92" zoomScale="115" zoomScaleNormal="115" workbookViewId="0">
      <selection activeCell="B4" sqref="B4"/>
    </sheetView>
  </sheetViews>
  <sheetFormatPr defaultColWidth="9.33203125" defaultRowHeight="12.75" x14ac:dyDescent="0.2"/>
  <cols>
    <col min="1" max="1" width="60.5" style="1" customWidth="1"/>
    <col min="2" max="2" width="30.6640625" style="1" customWidth="1"/>
    <col min="3" max="34" width="14.5" style="1" customWidth="1"/>
    <col min="35" max="16384" width="9.33203125" style="1"/>
  </cols>
  <sheetData>
    <row r="1" spans="1:3" ht="15" customHeight="1" x14ac:dyDescent="0.2">
      <c r="C1" s="13" t="s">
        <v>61</v>
      </c>
    </row>
    <row r="2" spans="1:3" ht="15" customHeight="1" x14ac:dyDescent="0.2">
      <c r="A2" s="57" t="s">
        <v>62</v>
      </c>
      <c r="B2" s="57"/>
    </row>
    <row r="3" spans="1:3" x14ac:dyDescent="0.2">
      <c r="A3" s="14" t="s">
        <v>63</v>
      </c>
      <c r="B3" s="14" t="s">
        <v>259</v>
      </c>
    </row>
    <row r="4" spans="1:3" ht="25.5" x14ac:dyDescent="0.2">
      <c r="A4" s="15" t="s">
        <v>64</v>
      </c>
      <c r="B4" s="16">
        <v>2416</v>
      </c>
    </row>
    <row r="5" spans="1:3" ht="25.5" x14ac:dyDescent="0.2">
      <c r="A5" s="15" t="s">
        <v>65</v>
      </c>
      <c r="B5" s="16">
        <v>2497</v>
      </c>
    </row>
    <row r="6" spans="1:3" ht="25.5" x14ac:dyDescent="0.2">
      <c r="A6" s="15" t="s">
        <v>66</v>
      </c>
      <c r="B6" s="16">
        <v>1</v>
      </c>
    </row>
    <row r="7" spans="1:3" x14ac:dyDescent="0.2">
      <c r="A7" s="15" t="s">
        <v>67</v>
      </c>
      <c r="B7" s="16">
        <v>2183</v>
      </c>
    </row>
    <row r="8" spans="1:3" x14ac:dyDescent="0.2">
      <c r="A8" s="15" t="s">
        <v>68</v>
      </c>
      <c r="B8" s="16">
        <v>27</v>
      </c>
    </row>
    <row r="9" spans="1:3" x14ac:dyDescent="0.2">
      <c r="A9" s="15" t="s">
        <v>69</v>
      </c>
      <c r="B9" s="16">
        <v>4</v>
      </c>
    </row>
    <row r="10" spans="1:3" x14ac:dyDescent="0.2">
      <c r="A10" s="15" t="s">
        <v>70</v>
      </c>
      <c r="B10" s="16">
        <v>3120</v>
      </c>
    </row>
    <row r="11" spans="1:3" x14ac:dyDescent="0.2">
      <c r="A11" s="15" t="s">
        <v>71</v>
      </c>
      <c r="B11" s="16">
        <v>2000</v>
      </c>
    </row>
    <row r="12" spans="1:3" x14ac:dyDescent="0.2">
      <c r="A12" s="15" t="s">
        <v>72</v>
      </c>
      <c r="B12" s="16">
        <v>517</v>
      </c>
    </row>
    <row r="13" spans="1:3" x14ac:dyDescent="0.2">
      <c r="A13" s="15" t="s">
        <v>73</v>
      </c>
      <c r="B13" s="16">
        <v>2700</v>
      </c>
    </row>
    <row r="14" spans="1:3" x14ac:dyDescent="0.2">
      <c r="A14" s="15" t="s">
        <v>74</v>
      </c>
      <c r="B14" s="16">
        <v>1500</v>
      </c>
    </row>
    <row r="15" spans="1:3" x14ac:dyDescent="0.2">
      <c r="A15" s="15" t="s">
        <v>75</v>
      </c>
      <c r="B15" s="16">
        <v>169</v>
      </c>
    </row>
    <row r="16" spans="1:3" x14ac:dyDescent="0.2">
      <c r="A16" s="15" t="s">
        <v>76</v>
      </c>
      <c r="B16" s="16">
        <v>350</v>
      </c>
    </row>
    <row r="17" spans="1:2" x14ac:dyDescent="0.2">
      <c r="A17" s="15" t="s">
        <v>77</v>
      </c>
      <c r="B17" s="16">
        <v>400</v>
      </c>
    </row>
    <row r="18" spans="1:2" x14ac:dyDescent="0.2">
      <c r="A18" s="15" t="s">
        <v>78</v>
      </c>
      <c r="B18" s="16">
        <v>19870</v>
      </c>
    </row>
    <row r="19" spans="1:2" x14ac:dyDescent="0.2">
      <c r="A19" s="15" t="s">
        <v>79</v>
      </c>
      <c r="B19" s="16">
        <v>664</v>
      </c>
    </row>
    <row r="20" spans="1:2" x14ac:dyDescent="0.2">
      <c r="A20" s="15" t="s">
        <v>80</v>
      </c>
      <c r="B20" s="16">
        <v>113</v>
      </c>
    </row>
    <row r="21" spans="1:2" x14ac:dyDescent="0.2">
      <c r="A21" s="15" t="s">
        <v>81</v>
      </c>
      <c r="B21" s="16">
        <v>154</v>
      </c>
    </row>
    <row r="22" spans="1:2" ht="25.5" x14ac:dyDescent="0.2">
      <c r="A22" s="15" t="s">
        <v>82</v>
      </c>
      <c r="B22" s="16">
        <v>282</v>
      </c>
    </row>
    <row r="23" spans="1:2" ht="25.5" x14ac:dyDescent="0.2">
      <c r="A23" s="15" t="s">
        <v>83</v>
      </c>
      <c r="B23" s="16">
        <v>2297</v>
      </c>
    </row>
    <row r="24" spans="1:2" x14ac:dyDescent="0.2">
      <c r="A24" s="15" t="s">
        <v>84</v>
      </c>
      <c r="B24" s="16">
        <v>1165</v>
      </c>
    </row>
    <row r="25" spans="1:2" x14ac:dyDescent="0.2">
      <c r="A25" s="15" t="s">
        <v>85</v>
      </c>
      <c r="B25" s="16">
        <v>300</v>
      </c>
    </row>
    <row r="26" spans="1:2" x14ac:dyDescent="0.2">
      <c r="A26" s="15" t="s">
        <v>86</v>
      </c>
      <c r="B26" s="16">
        <v>590</v>
      </c>
    </row>
    <row r="27" spans="1:2" x14ac:dyDescent="0.2">
      <c r="A27" s="15" t="s">
        <v>87</v>
      </c>
      <c r="B27" s="16">
        <v>31</v>
      </c>
    </row>
    <row r="28" spans="1:2" ht="25.5" x14ac:dyDescent="0.2">
      <c r="A28" s="15" t="s">
        <v>88</v>
      </c>
      <c r="B28" s="16">
        <v>4</v>
      </c>
    </row>
    <row r="29" spans="1:2" x14ac:dyDescent="0.2">
      <c r="A29" s="15" t="s">
        <v>89</v>
      </c>
      <c r="B29" s="16">
        <v>70</v>
      </c>
    </row>
    <row r="30" spans="1:2" x14ac:dyDescent="0.2">
      <c r="A30" s="15" t="s">
        <v>90</v>
      </c>
      <c r="B30" s="16">
        <v>1017</v>
      </c>
    </row>
    <row r="31" spans="1:2" x14ac:dyDescent="0.2">
      <c r="A31" s="15" t="s">
        <v>91</v>
      </c>
      <c r="B31" s="16">
        <v>3000</v>
      </c>
    </row>
    <row r="32" spans="1:2" ht="25.5" x14ac:dyDescent="0.2">
      <c r="A32" s="15" t="s">
        <v>92</v>
      </c>
      <c r="B32" s="16">
        <v>4200</v>
      </c>
    </row>
    <row r="33" spans="1:2" ht="25.5" x14ac:dyDescent="0.2">
      <c r="A33" s="15" t="s">
        <v>93</v>
      </c>
      <c r="B33" s="16">
        <v>1200</v>
      </c>
    </row>
    <row r="34" spans="1:2" ht="25.5" x14ac:dyDescent="0.2">
      <c r="A34" s="15" t="s">
        <v>94</v>
      </c>
      <c r="B34" s="16">
        <v>958</v>
      </c>
    </row>
    <row r="35" spans="1:2" ht="25.5" x14ac:dyDescent="0.2">
      <c r="A35" s="15" t="s">
        <v>95</v>
      </c>
      <c r="B35" s="16">
        <v>1600</v>
      </c>
    </row>
    <row r="36" spans="1:2" ht="25.5" x14ac:dyDescent="0.2">
      <c r="A36" s="15" t="s">
        <v>96</v>
      </c>
      <c r="B36" s="16">
        <v>3400</v>
      </c>
    </row>
    <row r="37" spans="1:2" x14ac:dyDescent="0.2">
      <c r="A37" s="15" t="s">
        <v>97</v>
      </c>
      <c r="B37" s="16">
        <v>1845</v>
      </c>
    </row>
    <row r="38" spans="1:2" x14ac:dyDescent="0.2">
      <c r="A38" s="15" t="s">
        <v>98</v>
      </c>
      <c r="B38" s="16">
        <v>1689</v>
      </c>
    </row>
    <row r="39" spans="1:2" x14ac:dyDescent="0.2">
      <c r="A39" s="15" t="s">
        <v>99</v>
      </c>
      <c r="B39" s="16">
        <v>23</v>
      </c>
    </row>
    <row r="40" spans="1:2" x14ac:dyDescent="0.2">
      <c r="A40" s="15" t="s">
        <v>100</v>
      </c>
      <c r="B40" s="16">
        <v>620</v>
      </c>
    </row>
    <row r="41" spans="1:2" x14ac:dyDescent="0.2">
      <c r="A41" s="15" t="s">
        <v>101</v>
      </c>
      <c r="B41" s="16">
        <v>4800</v>
      </c>
    </row>
    <row r="42" spans="1:2" x14ac:dyDescent="0.2">
      <c r="A42" s="15" t="s">
        <v>102</v>
      </c>
      <c r="B42" s="16">
        <v>410</v>
      </c>
    </row>
    <row r="43" spans="1:2" x14ac:dyDescent="0.2">
      <c r="A43" s="15" t="s">
        <v>103</v>
      </c>
      <c r="B43" s="16">
        <v>365</v>
      </c>
    </row>
    <row r="44" spans="1:2" x14ac:dyDescent="0.2">
      <c r="A44" s="15" t="s">
        <v>104</v>
      </c>
      <c r="B44" s="16">
        <v>1</v>
      </c>
    </row>
    <row r="45" spans="1:2" x14ac:dyDescent="0.2">
      <c r="A45" s="15" t="s">
        <v>105</v>
      </c>
      <c r="B45" s="16">
        <v>31</v>
      </c>
    </row>
    <row r="46" spans="1:2" x14ac:dyDescent="0.2">
      <c r="A46" s="15" t="s">
        <v>106</v>
      </c>
      <c r="B46" s="16">
        <v>21</v>
      </c>
    </row>
    <row r="47" spans="1:2" x14ac:dyDescent="0.2">
      <c r="A47" s="15" t="s">
        <v>107</v>
      </c>
      <c r="B47" s="16">
        <v>83</v>
      </c>
    </row>
    <row r="48" spans="1:2" x14ac:dyDescent="0.2">
      <c r="A48" s="15" t="s">
        <v>108</v>
      </c>
      <c r="B48" s="16">
        <v>200</v>
      </c>
    </row>
    <row r="49" spans="1:2" x14ac:dyDescent="0.2">
      <c r="A49" s="15" t="s">
        <v>109</v>
      </c>
      <c r="B49" s="16">
        <v>443</v>
      </c>
    </row>
    <row r="50" spans="1:2" x14ac:dyDescent="0.2">
      <c r="A50" s="15" t="s">
        <v>110</v>
      </c>
      <c r="B50" s="16">
        <v>41</v>
      </c>
    </row>
    <row r="51" spans="1:2" ht="25.5" x14ac:dyDescent="0.2">
      <c r="A51" s="15" t="s">
        <v>111</v>
      </c>
      <c r="B51" s="16">
        <v>7</v>
      </c>
    </row>
    <row r="52" spans="1:2" ht="25.5" x14ac:dyDescent="0.2">
      <c r="A52" s="15" t="s">
        <v>112</v>
      </c>
      <c r="B52" s="16">
        <v>4</v>
      </c>
    </row>
    <row r="53" spans="1:2" ht="25.5" x14ac:dyDescent="0.2">
      <c r="A53" s="15" t="s">
        <v>113</v>
      </c>
      <c r="B53" s="16">
        <v>135</v>
      </c>
    </row>
    <row r="54" spans="1:2" ht="25.5" x14ac:dyDescent="0.2">
      <c r="A54" s="15" t="s">
        <v>114</v>
      </c>
      <c r="B54" s="16">
        <v>88</v>
      </c>
    </row>
    <row r="55" spans="1:2" x14ac:dyDescent="0.2">
      <c r="A55" s="15" t="s">
        <v>115</v>
      </c>
      <c r="B55" s="16">
        <v>1091</v>
      </c>
    </row>
    <row r="56" spans="1:2" x14ac:dyDescent="0.2">
      <c r="A56" s="15" t="s">
        <v>116</v>
      </c>
      <c r="B56" s="16">
        <v>1037</v>
      </c>
    </row>
    <row r="57" spans="1:2" x14ac:dyDescent="0.2">
      <c r="A57" s="15" t="s">
        <v>117</v>
      </c>
      <c r="B57" s="16">
        <v>784</v>
      </c>
    </row>
    <row r="58" spans="1:2" x14ac:dyDescent="0.2">
      <c r="A58" s="15" t="s">
        <v>118</v>
      </c>
      <c r="B58" s="16">
        <v>1400</v>
      </c>
    </row>
    <row r="59" spans="1:2" x14ac:dyDescent="0.2">
      <c r="A59" s="15" t="s">
        <v>119</v>
      </c>
      <c r="B59" s="16">
        <v>2500</v>
      </c>
    </row>
    <row r="60" spans="1:2" x14ac:dyDescent="0.2">
      <c r="A60" s="15" t="s">
        <v>120</v>
      </c>
      <c r="B60" s="16">
        <v>450</v>
      </c>
    </row>
    <row r="61" spans="1:2" x14ac:dyDescent="0.2">
      <c r="A61" s="15" t="s">
        <v>121</v>
      </c>
      <c r="B61" s="16">
        <v>600</v>
      </c>
    </row>
    <row r="62" spans="1:2" x14ac:dyDescent="0.2">
      <c r="A62" s="15" t="s">
        <v>122</v>
      </c>
      <c r="B62" s="16">
        <v>816</v>
      </c>
    </row>
    <row r="63" spans="1:2" x14ac:dyDescent="0.2">
      <c r="A63" s="15" t="s">
        <v>123</v>
      </c>
      <c r="B63" s="16">
        <v>144</v>
      </c>
    </row>
    <row r="64" spans="1:2" x14ac:dyDescent="0.2">
      <c r="A64" s="15" t="s">
        <v>124</v>
      </c>
      <c r="B64" s="16">
        <v>1</v>
      </c>
    </row>
    <row r="65" spans="1:2" x14ac:dyDescent="0.2">
      <c r="A65" s="15" t="s">
        <v>125</v>
      </c>
      <c r="B65" s="16">
        <v>600</v>
      </c>
    </row>
    <row r="66" spans="1:2" x14ac:dyDescent="0.2">
      <c r="A66" s="15" t="s">
        <v>126</v>
      </c>
      <c r="B66" s="16">
        <v>6400</v>
      </c>
    </row>
    <row r="67" spans="1:2" ht="25.5" x14ac:dyDescent="0.2">
      <c r="A67" s="15" t="s">
        <v>127</v>
      </c>
      <c r="B67" s="16">
        <v>320</v>
      </c>
    </row>
    <row r="68" spans="1:2" x14ac:dyDescent="0.2">
      <c r="A68" s="15" t="s">
        <v>128</v>
      </c>
      <c r="B68" s="16">
        <v>1250</v>
      </c>
    </row>
    <row r="69" spans="1:2" x14ac:dyDescent="0.2">
      <c r="A69" s="15" t="s">
        <v>129</v>
      </c>
      <c r="B69" s="16">
        <v>800</v>
      </c>
    </row>
    <row r="70" spans="1:2" x14ac:dyDescent="0.2">
      <c r="A70" s="15" t="s">
        <v>130</v>
      </c>
      <c r="B70" s="16">
        <v>8500</v>
      </c>
    </row>
    <row r="71" spans="1:2" x14ac:dyDescent="0.2">
      <c r="A71" s="67" t="s">
        <v>131</v>
      </c>
      <c r="B71" s="68">
        <v>80</v>
      </c>
    </row>
    <row r="72" spans="1:2" x14ac:dyDescent="0.2">
      <c r="A72" s="15" t="s">
        <v>132</v>
      </c>
      <c r="B72" s="16">
        <v>11097</v>
      </c>
    </row>
    <row r="73" spans="1:2" x14ac:dyDescent="0.2">
      <c r="A73" s="15" t="s">
        <v>133</v>
      </c>
      <c r="B73" s="16">
        <v>3000</v>
      </c>
    </row>
    <row r="74" spans="1:2" x14ac:dyDescent="0.2">
      <c r="A74" s="15" t="s">
        <v>134</v>
      </c>
      <c r="B74" s="16">
        <v>1250</v>
      </c>
    </row>
    <row r="75" spans="1:2" x14ac:dyDescent="0.2">
      <c r="A75" s="15" t="s">
        <v>135</v>
      </c>
      <c r="B75" s="16">
        <v>4000</v>
      </c>
    </row>
    <row r="76" spans="1:2" x14ac:dyDescent="0.2">
      <c r="A76" s="15" t="s">
        <v>136</v>
      </c>
      <c r="B76" s="16">
        <v>2700</v>
      </c>
    </row>
    <row r="77" spans="1:2" x14ac:dyDescent="0.2">
      <c r="A77" s="15" t="s">
        <v>137</v>
      </c>
      <c r="B77" s="16">
        <v>1200</v>
      </c>
    </row>
    <row r="78" spans="1:2" ht="25.5" x14ac:dyDescent="0.2">
      <c r="A78" s="15" t="s">
        <v>138</v>
      </c>
      <c r="B78" s="16">
        <v>100</v>
      </c>
    </row>
    <row r="79" spans="1:2" ht="25.5" x14ac:dyDescent="0.2">
      <c r="A79" s="15" t="s">
        <v>139</v>
      </c>
      <c r="B79" s="16">
        <v>1850</v>
      </c>
    </row>
    <row r="80" spans="1:2" x14ac:dyDescent="0.2">
      <c r="A80" s="15" t="s">
        <v>140</v>
      </c>
      <c r="B80" s="16">
        <v>8066</v>
      </c>
    </row>
    <row r="81" spans="1:2" ht="25.5" x14ac:dyDescent="0.2">
      <c r="A81" s="15" t="s">
        <v>141</v>
      </c>
      <c r="B81" s="16">
        <v>301</v>
      </c>
    </row>
    <row r="82" spans="1:2" ht="25.5" x14ac:dyDescent="0.2">
      <c r="A82" s="15" t="s">
        <v>142</v>
      </c>
      <c r="B82" s="16">
        <v>2968</v>
      </c>
    </row>
    <row r="83" spans="1:2" ht="25.5" x14ac:dyDescent="0.2">
      <c r="A83" s="15" t="s">
        <v>143</v>
      </c>
      <c r="B83" s="16">
        <v>101</v>
      </c>
    </row>
    <row r="84" spans="1:2" ht="25.5" x14ac:dyDescent="0.2">
      <c r="A84" s="15" t="s">
        <v>144</v>
      </c>
      <c r="B84" s="16">
        <v>1771</v>
      </c>
    </row>
    <row r="85" spans="1:2" ht="25.5" x14ac:dyDescent="0.2">
      <c r="A85" s="15" t="s">
        <v>145</v>
      </c>
      <c r="B85" s="16">
        <v>1320</v>
      </c>
    </row>
    <row r="86" spans="1:2" ht="25.5" x14ac:dyDescent="0.2">
      <c r="A86" s="15" t="s">
        <v>146</v>
      </c>
      <c r="B86" s="16">
        <v>105</v>
      </c>
    </row>
    <row r="87" spans="1:2" ht="25.5" x14ac:dyDescent="0.2">
      <c r="A87" s="15" t="s">
        <v>147</v>
      </c>
      <c r="B87" s="16">
        <v>150</v>
      </c>
    </row>
    <row r="88" spans="1:2" x14ac:dyDescent="0.2">
      <c r="A88" s="15" t="s">
        <v>148</v>
      </c>
      <c r="B88" s="16">
        <v>6709</v>
      </c>
    </row>
    <row r="89" spans="1:2" x14ac:dyDescent="0.2">
      <c r="A89" s="15" t="s">
        <v>149</v>
      </c>
      <c r="B89" s="16">
        <v>7550</v>
      </c>
    </row>
    <row r="90" spans="1:2" x14ac:dyDescent="0.2">
      <c r="A90" s="15" t="s">
        <v>150</v>
      </c>
      <c r="B90" s="16">
        <v>1830</v>
      </c>
    </row>
    <row r="91" spans="1:2" x14ac:dyDescent="0.2">
      <c r="A91" s="15" t="s">
        <v>151</v>
      </c>
      <c r="B91" s="16">
        <v>557</v>
      </c>
    </row>
    <row r="92" spans="1:2" x14ac:dyDescent="0.2">
      <c r="A92" s="15" t="s">
        <v>152</v>
      </c>
      <c r="B92" s="16">
        <v>1930</v>
      </c>
    </row>
    <row r="93" spans="1:2" x14ac:dyDescent="0.2">
      <c r="A93" s="15" t="s">
        <v>153</v>
      </c>
      <c r="B93" s="16">
        <v>3500</v>
      </c>
    </row>
    <row r="94" spans="1:2" x14ac:dyDescent="0.2">
      <c r="A94" s="15" t="s">
        <v>154</v>
      </c>
      <c r="B94" s="16">
        <v>7500</v>
      </c>
    </row>
    <row r="95" spans="1:2" x14ac:dyDescent="0.2">
      <c r="A95" s="15" t="s">
        <v>155</v>
      </c>
      <c r="B95" s="16">
        <v>6000</v>
      </c>
    </row>
    <row r="96" spans="1:2" x14ac:dyDescent="0.2">
      <c r="A96" s="15" t="s">
        <v>156</v>
      </c>
      <c r="B96" s="16">
        <v>20000</v>
      </c>
    </row>
    <row r="97" spans="1:2" x14ac:dyDescent="0.2">
      <c r="A97" s="15" t="s">
        <v>157</v>
      </c>
      <c r="B97" s="16">
        <v>777</v>
      </c>
    </row>
    <row r="98" spans="1:2" x14ac:dyDescent="0.2">
      <c r="A98" s="15" t="s">
        <v>158</v>
      </c>
      <c r="B98" s="16">
        <v>10</v>
      </c>
    </row>
    <row r="99" spans="1:2" x14ac:dyDescent="0.2">
      <c r="A99" s="15" t="s">
        <v>159</v>
      </c>
      <c r="B99" s="16">
        <v>1200</v>
      </c>
    </row>
    <row r="100" spans="1:2" x14ac:dyDescent="0.2">
      <c r="A100" s="15" t="s">
        <v>160</v>
      </c>
      <c r="B100" s="16">
        <v>99</v>
      </c>
    </row>
    <row r="101" spans="1:2" x14ac:dyDescent="0.2">
      <c r="A101" s="15" t="s">
        <v>161</v>
      </c>
      <c r="B101" s="16">
        <v>30</v>
      </c>
    </row>
    <row r="102" spans="1:2" x14ac:dyDescent="0.2">
      <c r="A102" s="15" t="s">
        <v>162</v>
      </c>
      <c r="B102" s="16">
        <v>180</v>
      </c>
    </row>
    <row r="103" spans="1:2" x14ac:dyDescent="0.2">
      <c r="A103" s="15" t="s">
        <v>163</v>
      </c>
      <c r="B103" s="16">
        <v>730</v>
      </c>
    </row>
    <row r="104" spans="1:2" x14ac:dyDescent="0.2">
      <c r="A104" s="15" t="s">
        <v>164</v>
      </c>
      <c r="B104" s="16">
        <v>200</v>
      </c>
    </row>
    <row r="105" spans="1:2" x14ac:dyDescent="0.2">
      <c r="A105" s="15" t="s">
        <v>165</v>
      </c>
      <c r="B105" s="16">
        <v>8</v>
      </c>
    </row>
    <row r="106" spans="1:2" x14ac:dyDescent="0.2">
      <c r="A106" s="15" t="s">
        <v>166</v>
      </c>
      <c r="B106" s="16">
        <v>5</v>
      </c>
    </row>
    <row r="107" spans="1:2" ht="25.5" x14ac:dyDescent="0.2">
      <c r="A107" s="15" t="s">
        <v>167</v>
      </c>
      <c r="B107" s="16">
        <v>4900</v>
      </c>
    </row>
    <row r="108" spans="1:2" ht="25.5" x14ac:dyDescent="0.2">
      <c r="A108" s="15" t="s">
        <v>168</v>
      </c>
      <c r="B108" s="16">
        <v>9000</v>
      </c>
    </row>
    <row r="109" spans="1:2" x14ac:dyDescent="0.2">
      <c r="A109" s="15" t="s">
        <v>169</v>
      </c>
      <c r="B109" s="16">
        <v>5300</v>
      </c>
    </row>
    <row r="110" spans="1:2" x14ac:dyDescent="0.2">
      <c r="A110" s="15" t="s">
        <v>170</v>
      </c>
      <c r="B110" s="16">
        <v>2488</v>
      </c>
    </row>
    <row r="111" spans="1:2" x14ac:dyDescent="0.2">
      <c r="A111" s="15" t="s">
        <v>171</v>
      </c>
      <c r="B111" s="16">
        <v>760</v>
      </c>
    </row>
    <row r="112" spans="1:2" x14ac:dyDescent="0.2">
      <c r="A112" s="15" t="s">
        <v>172</v>
      </c>
      <c r="B112" s="16">
        <v>6500</v>
      </c>
    </row>
    <row r="113" spans="1:2" ht="25.5" x14ac:dyDescent="0.2">
      <c r="A113" s="15" t="s">
        <v>173</v>
      </c>
      <c r="B113" s="16">
        <v>1</v>
      </c>
    </row>
    <row r="114" spans="1:2" ht="25.5" x14ac:dyDescent="0.2">
      <c r="A114" s="15" t="s">
        <v>174</v>
      </c>
      <c r="B114" s="16">
        <v>149</v>
      </c>
    </row>
    <row r="115" spans="1:2" x14ac:dyDescent="0.2">
      <c r="A115" s="15" t="s">
        <v>175</v>
      </c>
      <c r="B115" s="16">
        <v>513</v>
      </c>
    </row>
    <row r="116" spans="1:2" x14ac:dyDescent="0.2">
      <c r="A116" s="15" t="s">
        <v>176</v>
      </c>
      <c r="B116" s="16">
        <v>27</v>
      </c>
    </row>
    <row r="117" spans="1:2" ht="25.5" x14ac:dyDescent="0.2">
      <c r="A117" s="15" t="s">
        <v>177</v>
      </c>
      <c r="B117" s="16">
        <v>50</v>
      </c>
    </row>
    <row r="118" spans="1:2" x14ac:dyDescent="0.2">
      <c r="A118" s="15" t="s">
        <v>178</v>
      </c>
      <c r="B118" s="16">
        <v>180</v>
      </c>
    </row>
    <row r="119" spans="1:2" x14ac:dyDescent="0.2">
      <c r="A119" s="15" t="s">
        <v>179</v>
      </c>
      <c r="B119" s="16">
        <v>40</v>
      </c>
    </row>
    <row r="120" spans="1:2" x14ac:dyDescent="0.2">
      <c r="A120" s="15" t="s">
        <v>180</v>
      </c>
      <c r="B120" s="16">
        <v>8000</v>
      </c>
    </row>
    <row r="121" spans="1:2" x14ac:dyDescent="0.2">
      <c r="A121" s="17" t="s">
        <v>181</v>
      </c>
      <c r="B121" s="18">
        <v>233080</v>
      </c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activeCell="B14" sqref="B14"/>
    </sheetView>
  </sheetViews>
  <sheetFormatPr defaultColWidth="9.33203125" defaultRowHeight="15" x14ac:dyDescent="0.25"/>
  <cols>
    <col min="1" max="1" width="12" style="19" customWidth="1"/>
    <col min="2" max="2" width="52.83203125" style="20" customWidth="1"/>
    <col min="3" max="3" width="22.1640625" style="19" customWidth="1"/>
    <col min="4" max="4" width="90.5" style="20" customWidth="1"/>
    <col min="5" max="5" width="17.1640625" style="21" customWidth="1"/>
    <col min="6" max="16384" width="9.33203125" style="19"/>
  </cols>
  <sheetData>
    <row r="1" spans="1:5" ht="15.75" x14ac:dyDescent="0.25">
      <c r="E1" s="22" t="s">
        <v>182</v>
      </c>
    </row>
    <row r="2" spans="1:5" ht="16.5" customHeight="1" x14ac:dyDescent="0.25">
      <c r="B2" s="60" t="s">
        <v>183</v>
      </c>
      <c r="C2" s="60"/>
      <c r="D2" s="60"/>
      <c r="E2" s="24"/>
    </row>
    <row r="3" spans="1:5" ht="16.5" x14ac:dyDescent="0.25">
      <c r="B3" s="23"/>
      <c r="C3" s="23"/>
      <c r="D3" s="23"/>
      <c r="E3" s="24"/>
    </row>
    <row r="4" spans="1:5" ht="16.5" x14ac:dyDescent="0.25">
      <c r="A4" s="25" t="s">
        <v>184</v>
      </c>
      <c r="B4" s="26" t="s">
        <v>3</v>
      </c>
      <c r="C4" s="25" t="s">
        <v>185</v>
      </c>
      <c r="D4" s="26" t="s">
        <v>186</v>
      </c>
      <c r="E4" s="27" t="s">
        <v>187</v>
      </c>
    </row>
    <row r="5" spans="1:5" ht="16.5" customHeight="1" x14ac:dyDescent="0.25">
      <c r="A5" s="58" t="s">
        <v>192</v>
      </c>
      <c r="B5" s="58" t="s">
        <v>44</v>
      </c>
      <c r="C5" s="25" t="s">
        <v>188</v>
      </c>
      <c r="D5" s="26" t="s">
        <v>189</v>
      </c>
      <c r="E5" s="28">
        <v>10</v>
      </c>
    </row>
    <row r="6" spans="1:5" ht="16.5" x14ac:dyDescent="0.25">
      <c r="A6" s="58"/>
      <c r="B6" s="58"/>
      <c r="C6" s="25" t="s">
        <v>190</v>
      </c>
      <c r="D6" s="26" t="s">
        <v>191</v>
      </c>
      <c r="E6" s="28">
        <v>10</v>
      </c>
    </row>
    <row r="7" spans="1:5" s="31" customFormat="1" ht="16.5" x14ac:dyDescent="0.2">
      <c r="A7" s="29" t="s">
        <v>192</v>
      </c>
      <c r="B7" s="59" t="s">
        <v>193</v>
      </c>
      <c r="C7" s="59"/>
      <c r="D7" s="59"/>
      <c r="E7" s="30">
        <v>20</v>
      </c>
    </row>
  </sheetData>
  <mergeCells count="4">
    <mergeCell ref="A5:A6"/>
    <mergeCell ref="B5:B6"/>
    <mergeCell ref="B7:D7"/>
    <mergeCell ref="B2:D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7" zoomScaleNormal="100" workbookViewId="0">
      <selection activeCell="K8" sqref="K8"/>
    </sheetView>
  </sheetViews>
  <sheetFormatPr defaultColWidth="9.33203125" defaultRowHeight="12.75" x14ac:dyDescent="0.2"/>
  <cols>
    <col min="1" max="1" width="11" style="1" customWidth="1"/>
    <col min="2" max="2" width="27.5" style="1" customWidth="1"/>
    <col min="3" max="3" width="25.1640625" style="1" customWidth="1"/>
    <col min="4" max="4" width="41.5" style="1" customWidth="1"/>
    <col min="5" max="5" width="15.5" style="33" customWidth="1"/>
    <col min="6" max="16384" width="9.33203125" style="1"/>
  </cols>
  <sheetData>
    <row r="1" spans="1:5" ht="15.75" x14ac:dyDescent="0.2">
      <c r="E1" s="34" t="s">
        <v>194</v>
      </c>
    </row>
    <row r="2" spans="1:5" ht="27" customHeight="1" x14ac:dyDescent="0.2">
      <c r="A2" s="64" t="s">
        <v>195</v>
      </c>
      <c r="B2" s="64"/>
      <c r="C2" s="64"/>
      <c r="D2" s="64"/>
      <c r="E2" s="64"/>
    </row>
    <row r="3" spans="1:5" ht="27" customHeight="1" x14ac:dyDescent="0.2">
      <c r="A3" s="35" t="s">
        <v>184</v>
      </c>
      <c r="B3" s="35" t="s">
        <v>3</v>
      </c>
      <c r="C3" s="35" t="s">
        <v>185</v>
      </c>
      <c r="D3" s="35" t="s">
        <v>186</v>
      </c>
      <c r="E3" s="36" t="s">
        <v>187</v>
      </c>
    </row>
    <row r="4" spans="1:5" ht="14.25" customHeight="1" x14ac:dyDescent="0.2">
      <c r="A4" s="37" t="s">
        <v>19</v>
      </c>
      <c r="B4" s="37" t="s">
        <v>196</v>
      </c>
      <c r="C4" s="37" t="s">
        <v>197</v>
      </c>
      <c r="D4" s="37" t="s">
        <v>198</v>
      </c>
      <c r="E4" s="38" t="s">
        <v>199</v>
      </c>
    </row>
    <row r="5" spans="1:5" ht="15" customHeight="1" x14ac:dyDescent="0.2">
      <c r="A5" s="61" t="s">
        <v>192</v>
      </c>
      <c r="B5" s="62" t="s">
        <v>44</v>
      </c>
      <c r="C5" s="39" t="s">
        <v>200</v>
      </c>
      <c r="D5" s="40" t="s">
        <v>201</v>
      </c>
      <c r="E5" s="41">
        <v>2188</v>
      </c>
    </row>
    <row r="6" spans="1:5" ht="15" customHeight="1" x14ac:dyDescent="0.2">
      <c r="A6" s="61"/>
      <c r="B6" s="62"/>
      <c r="C6" s="39" t="s">
        <v>202</v>
      </c>
      <c r="D6" s="40" t="s">
        <v>203</v>
      </c>
      <c r="E6" s="41">
        <v>100</v>
      </c>
    </row>
    <row r="7" spans="1:5" ht="15" customHeight="1" x14ac:dyDescent="0.2">
      <c r="A7" s="61"/>
      <c r="B7" s="62"/>
      <c r="C7" s="39" t="s">
        <v>204</v>
      </c>
      <c r="D7" s="40" t="s">
        <v>205</v>
      </c>
      <c r="E7" s="41">
        <v>266</v>
      </c>
    </row>
    <row r="8" spans="1:5" ht="48.75" customHeight="1" x14ac:dyDescent="0.2">
      <c r="A8" s="61"/>
      <c r="B8" s="62"/>
      <c r="C8" s="39" t="s">
        <v>206</v>
      </c>
      <c r="D8" s="40" t="s">
        <v>207</v>
      </c>
      <c r="E8" s="41">
        <v>1000</v>
      </c>
    </row>
    <row r="9" spans="1:5" ht="64.5" customHeight="1" x14ac:dyDescent="0.2">
      <c r="A9" s="61"/>
      <c r="B9" s="62"/>
      <c r="C9" s="39" t="s">
        <v>208</v>
      </c>
      <c r="D9" s="40" t="s">
        <v>209</v>
      </c>
      <c r="E9" s="41">
        <v>760</v>
      </c>
    </row>
    <row r="10" spans="1:5" ht="64.5" customHeight="1" x14ac:dyDescent="0.2">
      <c r="A10" s="61"/>
      <c r="B10" s="62"/>
      <c r="C10" s="39" t="s">
        <v>234</v>
      </c>
      <c r="D10" s="40" t="s">
        <v>235</v>
      </c>
      <c r="E10" s="41">
        <v>10</v>
      </c>
    </row>
    <row r="11" spans="1:5" ht="32.25" customHeight="1" x14ac:dyDescent="0.2">
      <c r="A11" s="61"/>
      <c r="B11" s="62"/>
      <c r="C11" s="39" t="s">
        <v>238</v>
      </c>
      <c r="D11" s="40" t="s">
        <v>239</v>
      </c>
      <c r="E11" s="41">
        <v>10</v>
      </c>
    </row>
    <row r="12" spans="1:5" ht="96" customHeight="1" x14ac:dyDescent="0.2">
      <c r="A12" s="61"/>
      <c r="B12" s="62"/>
      <c r="C12" s="39" t="s">
        <v>210</v>
      </c>
      <c r="D12" s="40" t="s">
        <v>211</v>
      </c>
      <c r="E12" s="41">
        <v>5</v>
      </c>
    </row>
    <row r="13" spans="1:5" ht="96" customHeight="1" x14ac:dyDescent="0.2">
      <c r="A13" s="61"/>
      <c r="B13" s="62"/>
      <c r="C13" s="39" t="s">
        <v>212</v>
      </c>
      <c r="D13" s="40" t="s">
        <v>213</v>
      </c>
      <c r="E13" s="41">
        <v>450</v>
      </c>
    </row>
    <row r="14" spans="1:5" ht="79.5" customHeight="1" x14ac:dyDescent="0.2">
      <c r="A14" s="61"/>
      <c r="B14" s="62"/>
      <c r="C14" s="39" t="s">
        <v>214</v>
      </c>
      <c r="D14" s="40" t="s">
        <v>215</v>
      </c>
      <c r="E14" s="41">
        <v>100</v>
      </c>
    </row>
    <row r="15" spans="1:5" ht="32.25" customHeight="1" x14ac:dyDescent="0.2">
      <c r="A15" s="61"/>
      <c r="B15" s="62"/>
      <c r="C15" s="39" t="s">
        <v>216</v>
      </c>
      <c r="D15" s="40" t="s">
        <v>217</v>
      </c>
      <c r="E15" s="41">
        <v>20</v>
      </c>
    </row>
    <row r="16" spans="1:5" ht="114" customHeight="1" x14ac:dyDescent="0.2">
      <c r="A16" s="61"/>
      <c r="B16" s="62"/>
      <c r="C16" s="39" t="s">
        <v>240</v>
      </c>
      <c r="D16" s="40" t="s">
        <v>241</v>
      </c>
      <c r="E16" s="41">
        <v>10</v>
      </c>
    </row>
    <row r="17" spans="1:5" ht="64.5" customHeight="1" x14ac:dyDescent="0.2">
      <c r="A17" s="61"/>
      <c r="B17" s="62"/>
      <c r="C17" s="39" t="s">
        <v>218</v>
      </c>
      <c r="D17" s="40" t="s">
        <v>219</v>
      </c>
      <c r="E17" s="41">
        <v>2300</v>
      </c>
    </row>
    <row r="18" spans="1:5" ht="64.5" customHeight="1" x14ac:dyDescent="0.2">
      <c r="A18" s="61"/>
      <c r="B18" s="62"/>
      <c r="C18" s="39" t="s">
        <v>220</v>
      </c>
      <c r="D18" s="40" t="s">
        <v>221</v>
      </c>
      <c r="E18" s="41">
        <v>80</v>
      </c>
    </row>
    <row r="19" spans="1:5" ht="32.25" customHeight="1" x14ac:dyDescent="0.2">
      <c r="A19" s="61"/>
      <c r="B19" s="62"/>
      <c r="C19" s="39" t="s">
        <v>222</v>
      </c>
      <c r="D19" s="40" t="s">
        <v>223</v>
      </c>
      <c r="E19" s="41">
        <v>54</v>
      </c>
    </row>
    <row r="20" spans="1:5" ht="32.25" customHeight="1" x14ac:dyDescent="0.2">
      <c r="A20" s="61"/>
      <c r="B20" s="62"/>
      <c r="C20" s="39" t="s">
        <v>224</v>
      </c>
      <c r="D20" s="40" t="s">
        <v>225</v>
      </c>
      <c r="E20" s="41">
        <v>25</v>
      </c>
    </row>
    <row r="21" spans="1:5" ht="48.75" customHeight="1" x14ac:dyDescent="0.2">
      <c r="A21" s="61"/>
      <c r="B21" s="62"/>
      <c r="C21" s="39" t="s">
        <v>226</v>
      </c>
      <c r="D21" s="40" t="s">
        <v>227</v>
      </c>
      <c r="E21" s="41">
        <v>10</v>
      </c>
    </row>
    <row r="22" spans="1:5" ht="32.25" customHeight="1" x14ac:dyDescent="0.2">
      <c r="A22" s="61"/>
      <c r="B22" s="62"/>
      <c r="C22" s="39" t="s">
        <v>228</v>
      </c>
      <c r="D22" s="40" t="s">
        <v>229</v>
      </c>
      <c r="E22" s="41">
        <v>500</v>
      </c>
    </row>
    <row r="23" spans="1:5" ht="48.75" customHeight="1" x14ac:dyDescent="0.2">
      <c r="A23" s="61"/>
      <c r="B23" s="62"/>
      <c r="C23" s="39" t="s">
        <v>230</v>
      </c>
      <c r="D23" s="40" t="s">
        <v>231</v>
      </c>
      <c r="E23" s="41">
        <v>800</v>
      </c>
    </row>
    <row r="24" spans="1:5" ht="64.5" customHeight="1" x14ac:dyDescent="0.2">
      <c r="A24" s="61"/>
      <c r="B24" s="62"/>
      <c r="C24" s="39" t="s">
        <v>236</v>
      </c>
      <c r="D24" s="40" t="s">
        <v>237</v>
      </c>
      <c r="E24" s="41">
        <v>50</v>
      </c>
    </row>
    <row r="25" spans="1:5" ht="48.75" customHeight="1" x14ac:dyDescent="0.2">
      <c r="A25" s="61"/>
      <c r="B25" s="62"/>
      <c r="C25" s="39" t="s">
        <v>232</v>
      </c>
      <c r="D25" s="40" t="s">
        <v>233</v>
      </c>
      <c r="E25" s="41">
        <v>450</v>
      </c>
    </row>
    <row r="26" spans="1:5" s="43" customFormat="1" ht="15" customHeight="1" x14ac:dyDescent="0.2">
      <c r="A26" s="63" t="s">
        <v>242</v>
      </c>
      <c r="B26" s="63"/>
      <c r="C26" s="63"/>
      <c r="D26" s="63"/>
      <c r="E26" s="42">
        <v>9187.99</v>
      </c>
    </row>
  </sheetData>
  <mergeCells count="4">
    <mergeCell ref="A5:A25"/>
    <mergeCell ref="B5:B25"/>
    <mergeCell ref="A26:D26"/>
    <mergeCell ref="A2:E2"/>
  </mergeCells>
  <pageMargins left="0" right="0" top="0" bottom="0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2" zoomScale="93" zoomScaleNormal="93" workbookViewId="0">
      <selection activeCell="K13" sqref="K13"/>
    </sheetView>
  </sheetViews>
  <sheetFormatPr defaultColWidth="9.33203125" defaultRowHeight="15" x14ac:dyDescent="0.25"/>
  <cols>
    <col min="1" max="1" width="12.1640625" style="19" customWidth="1"/>
    <col min="2" max="2" width="50.6640625" style="19" customWidth="1"/>
    <col min="3" max="3" width="18.1640625" style="44" customWidth="1"/>
    <col min="4" max="4" width="43.83203125" style="45" customWidth="1"/>
    <col min="5" max="5" width="15" style="21" customWidth="1"/>
    <col min="6" max="16384" width="9.33203125" style="19"/>
  </cols>
  <sheetData>
    <row r="1" spans="1:5" ht="15.75" x14ac:dyDescent="0.25">
      <c r="E1" s="46" t="s">
        <v>243</v>
      </c>
    </row>
    <row r="2" spans="1:5" ht="16.5" x14ac:dyDescent="0.25">
      <c r="A2" s="47" t="s">
        <v>244</v>
      </c>
    </row>
    <row r="3" spans="1:5" ht="16.5" x14ac:dyDescent="0.25">
      <c r="E3" s="48"/>
    </row>
    <row r="4" spans="1:5" ht="16.5" x14ac:dyDescent="0.25">
      <c r="A4" s="25" t="s">
        <v>184</v>
      </c>
      <c r="B4" s="25" t="s">
        <v>3</v>
      </c>
      <c r="C4" s="49" t="s">
        <v>245</v>
      </c>
      <c r="D4" s="32" t="s">
        <v>246</v>
      </c>
      <c r="E4" s="27" t="s">
        <v>187</v>
      </c>
    </row>
    <row r="5" spans="1:5" ht="16.5" customHeight="1" x14ac:dyDescent="0.25">
      <c r="A5" s="58" t="s">
        <v>192</v>
      </c>
      <c r="B5" s="58" t="s">
        <v>44</v>
      </c>
      <c r="C5" s="50">
        <v>3</v>
      </c>
      <c r="D5" s="32" t="s">
        <v>252</v>
      </c>
      <c r="E5" s="28">
        <v>22</v>
      </c>
    </row>
    <row r="6" spans="1:5" ht="16.5" x14ac:dyDescent="0.25">
      <c r="A6" s="58"/>
      <c r="B6" s="58" t="s">
        <v>44</v>
      </c>
      <c r="C6" s="50">
        <v>28</v>
      </c>
      <c r="D6" s="32" t="s">
        <v>256</v>
      </c>
      <c r="E6" s="28">
        <v>800</v>
      </c>
    </row>
    <row r="7" spans="1:5" ht="16.5" x14ac:dyDescent="0.25">
      <c r="A7" s="58"/>
      <c r="B7" s="58" t="s">
        <v>44</v>
      </c>
      <c r="C7" s="50">
        <v>29</v>
      </c>
      <c r="D7" s="32" t="s">
        <v>255</v>
      </c>
      <c r="E7" s="28">
        <v>1100</v>
      </c>
    </row>
    <row r="8" spans="1:5" ht="16.5" x14ac:dyDescent="0.25">
      <c r="A8" s="58"/>
      <c r="B8" s="58" t="s">
        <v>44</v>
      </c>
      <c r="C8" s="50">
        <v>53</v>
      </c>
      <c r="D8" s="32" t="s">
        <v>250</v>
      </c>
      <c r="E8" s="28">
        <v>1241</v>
      </c>
    </row>
    <row r="9" spans="1:5" ht="16.5" x14ac:dyDescent="0.25">
      <c r="A9" s="58"/>
      <c r="B9" s="58" t="s">
        <v>44</v>
      </c>
      <c r="C9" s="50">
        <v>68</v>
      </c>
      <c r="D9" s="32" t="s">
        <v>253</v>
      </c>
      <c r="E9" s="28">
        <v>650</v>
      </c>
    </row>
    <row r="10" spans="1:5" ht="16.5" x14ac:dyDescent="0.25">
      <c r="A10" s="58"/>
      <c r="B10" s="58" t="s">
        <v>44</v>
      </c>
      <c r="C10" s="50">
        <v>97</v>
      </c>
      <c r="D10" s="32" t="s">
        <v>251</v>
      </c>
      <c r="E10" s="28">
        <v>1306</v>
      </c>
    </row>
    <row r="11" spans="1:5" ht="16.5" x14ac:dyDescent="0.25">
      <c r="A11" s="58"/>
      <c r="B11" s="58" t="s">
        <v>44</v>
      </c>
      <c r="C11" s="50">
        <v>100</v>
      </c>
      <c r="D11" s="32" t="s">
        <v>254</v>
      </c>
      <c r="E11" s="28">
        <v>37</v>
      </c>
    </row>
    <row r="12" spans="1:5" ht="16.5" x14ac:dyDescent="0.25">
      <c r="A12" s="58"/>
      <c r="B12" s="58" t="s">
        <v>44</v>
      </c>
      <c r="C12" s="50">
        <v>112</v>
      </c>
      <c r="D12" s="32" t="s">
        <v>248</v>
      </c>
      <c r="E12" s="28">
        <v>1186</v>
      </c>
    </row>
    <row r="13" spans="1:5" ht="82.5" x14ac:dyDescent="0.25">
      <c r="A13" s="58"/>
      <c r="B13" s="58" t="s">
        <v>44</v>
      </c>
      <c r="C13" s="50">
        <v>136</v>
      </c>
      <c r="D13" s="32" t="s">
        <v>249</v>
      </c>
      <c r="E13" s="28">
        <v>800</v>
      </c>
    </row>
    <row r="14" spans="1:5" s="31" customFormat="1" ht="16.5" x14ac:dyDescent="0.2">
      <c r="A14" s="29" t="s">
        <v>192</v>
      </c>
      <c r="B14" s="59" t="s">
        <v>193</v>
      </c>
      <c r="C14" s="59"/>
      <c r="D14" s="59"/>
      <c r="E14" s="30">
        <v>7142</v>
      </c>
    </row>
  </sheetData>
  <mergeCells count="3">
    <mergeCell ref="B14:D14"/>
    <mergeCell ref="A5:A13"/>
    <mergeCell ref="B5:B1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93" zoomScaleNormal="93" workbookViewId="0">
      <selection activeCell="H11" sqref="H11"/>
    </sheetView>
  </sheetViews>
  <sheetFormatPr defaultColWidth="9.33203125" defaultRowHeight="15" x14ac:dyDescent="0.25"/>
  <cols>
    <col min="1" max="1" width="13" style="19" customWidth="1"/>
    <col min="2" max="2" width="64.6640625" style="19" customWidth="1"/>
    <col min="3" max="3" width="19" style="44" customWidth="1"/>
    <col min="4" max="4" width="38.5" style="45" customWidth="1"/>
    <col min="5" max="5" width="14.83203125" style="21" customWidth="1"/>
    <col min="6" max="16384" width="9.33203125" style="19"/>
  </cols>
  <sheetData>
    <row r="1" spans="1:5" ht="15.75" x14ac:dyDescent="0.25">
      <c r="E1" s="46" t="s">
        <v>257</v>
      </c>
    </row>
    <row r="2" spans="1:5" ht="24" customHeight="1" x14ac:dyDescent="0.25">
      <c r="A2" s="66" t="s">
        <v>258</v>
      </c>
      <c r="B2" s="66"/>
      <c r="C2" s="66"/>
      <c r="D2" s="66"/>
      <c r="E2" s="66"/>
    </row>
    <row r="3" spans="1:5" ht="18.75" customHeight="1" x14ac:dyDescent="0.25">
      <c r="E3" s="48"/>
    </row>
    <row r="4" spans="1:5" ht="22.5" customHeight="1" x14ac:dyDescent="0.25">
      <c r="A4" s="25" t="s">
        <v>184</v>
      </c>
      <c r="B4" s="25" t="s">
        <v>3</v>
      </c>
      <c r="C4" s="49" t="s">
        <v>245</v>
      </c>
      <c r="D4" s="32" t="s">
        <v>246</v>
      </c>
      <c r="E4" s="27" t="s">
        <v>187</v>
      </c>
    </row>
    <row r="5" spans="1:5" ht="22.5" customHeight="1" x14ac:dyDescent="0.25">
      <c r="A5" s="58" t="s">
        <v>192</v>
      </c>
      <c r="B5" s="58" t="s">
        <v>44</v>
      </c>
      <c r="C5" s="50">
        <v>29</v>
      </c>
      <c r="D5" s="32" t="s">
        <v>255</v>
      </c>
      <c r="E5" s="28">
        <v>98</v>
      </c>
    </row>
    <row r="6" spans="1:5" ht="22.5" customHeight="1" x14ac:dyDescent="0.25">
      <c r="A6" s="58"/>
      <c r="B6" s="58" t="s">
        <v>44</v>
      </c>
      <c r="C6" s="50">
        <v>53</v>
      </c>
      <c r="D6" s="32" t="s">
        <v>250</v>
      </c>
      <c r="E6" s="28">
        <v>492</v>
      </c>
    </row>
    <row r="7" spans="1:5" ht="22.5" customHeight="1" x14ac:dyDescent="0.25">
      <c r="A7" s="58"/>
      <c r="B7" s="58" t="s">
        <v>44</v>
      </c>
      <c r="C7" s="50">
        <v>60</v>
      </c>
      <c r="D7" s="32" t="s">
        <v>247</v>
      </c>
      <c r="E7" s="28">
        <v>278</v>
      </c>
    </row>
    <row r="8" spans="1:5" ht="22.5" customHeight="1" x14ac:dyDescent="0.25">
      <c r="A8" s="58"/>
      <c r="B8" s="58" t="s">
        <v>44</v>
      </c>
      <c r="C8" s="50">
        <v>68</v>
      </c>
      <c r="D8" s="32" t="s">
        <v>253</v>
      </c>
      <c r="E8" s="28">
        <v>30</v>
      </c>
    </row>
    <row r="9" spans="1:5" ht="22.5" customHeight="1" x14ac:dyDescent="0.25">
      <c r="A9" s="58"/>
      <c r="B9" s="58" t="s">
        <v>44</v>
      </c>
      <c r="C9" s="50">
        <v>97</v>
      </c>
      <c r="D9" s="32" t="s">
        <v>251</v>
      </c>
      <c r="E9" s="28">
        <v>641</v>
      </c>
    </row>
    <row r="10" spans="1:5" ht="22.5" customHeight="1" x14ac:dyDescent="0.25">
      <c r="A10" s="58"/>
      <c r="B10" s="58" t="s">
        <v>44</v>
      </c>
      <c r="C10" s="50">
        <v>112</v>
      </c>
      <c r="D10" s="32" t="s">
        <v>248</v>
      </c>
      <c r="E10" s="28">
        <v>79</v>
      </c>
    </row>
    <row r="11" spans="1:5" ht="111" customHeight="1" x14ac:dyDescent="0.25">
      <c r="A11" s="58"/>
      <c r="B11" s="58" t="s">
        <v>44</v>
      </c>
      <c r="C11" s="50">
        <v>136</v>
      </c>
      <c r="D11" s="32" t="s">
        <v>249</v>
      </c>
      <c r="E11" s="28">
        <v>50</v>
      </c>
    </row>
    <row r="12" spans="1:5" s="31" customFormat="1" ht="22.5" customHeight="1" x14ac:dyDescent="0.2">
      <c r="A12" s="29" t="s">
        <v>192</v>
      </c>
      <c r="B12" s="59" t="s">
        <v>193</v>
      </c>
      <c r="C12" s="59"/>
      <c r="D12" s="59"/>
      <c r="E12" s="30">
        <v>1668</v>
      </c>
    </row>
    <row r="16" spans="1:5" ht="33.75" customHeight="1" x14ac:dyDescent="0.25">
      <c r="A16" s="65"/>
      <c r="B16" s="65"/>
      <c r="C16" s="65"/>
      <c r="D16" s="65"/>
      <c r="E16" s="65"/>
    </row>
  </sheetData>
  <mergeCells count="5">
    <mergeCell ref="A16:E16"/>
    <mergeCell ref="B12:D12"/>
    <mergeCell ref="A5:A11"/>
    <mergeCell ref="B5:B11"/>
    <mergeCell ref="A2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АПП по видам</vt:lpstr>
      <vt:lpstr>АПП в разрезе МО, спец.</vt:lpstr>
      <vt:lpstr>АПП Услуги, вход. в под.норм.</vt:lpstr>
      <vt:lpstr>АПП Услуги за ед.об.</vt:lpstr>
      <vt:lpstr>КС по профилям</vt:lpstr>
      <vt:lpstr>ДС по профилям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АСУ</dc:creator>
  <cp:lastModifiedBy>АСУ</cp:lastModifiedBy>
  <cp:revision>0</cp:revision>
  <dcterms:created xsi:type="dcterms:W3CDTF">2006-09-16T00:00:00Z</dcterms:created>
  <dcterms:modified xsi:type="dcterms:W3CDTF">2025-01-21T17:21:03Z</dcterms:modified>
  <dc:language>ru-RU</dc:language>
</cp:coreProperties>
</file>